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06/relationships/ui/userCustomization" Target="userCustomization/customUI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exeko25.sharepoint.com/sites/EXEKO/EXEKO/1 - Affaires/G.Architecte/Palais Justice Chambery/10 - Documents envoyés phase projet/20250702 - DCE Elec Ind A/"/>
    </mc:Choice>
  </mc:AlternateContent>
  <xr:revisionPtr revIDLastSave="486" documentId="13_ncr:1_{8F18C9D2-4923-448A-B10F-176DFAC8976B}" xr6:coauthVersionLast="47" xr6:coauthVersionMax="47" xr10:uidLastSave="{4E7F7A45-5D9E-4E12-A3A5-1B1FC7BF0EED}"/>
  <bookViews>
    <workbookView xWindow="57480" yWindow="-120" windowWidth="29040" windowHeight="15720" activeTab="1" xr2:uid="{00000000-000D-0000-FFFF-FFFF00000000}"/>
  </bookViews>
  <sheets>
    <sheet name="PDG" sheetId="5" r:id="rId1"/>
    <sheet name="CFO" sheetId="23" r:id="rId2"/>
    <sheet name="tableau vide" sheetId="12" state="hidden" r:id="rId3"/>
  </sheets>
  <definedNames>
    <definedName name="_Toc171010406" localSheetId="1">CFO!#REF!</definedName>
    <definedName name="_Toc171010422" localSheetId="1">CFO!#REF!</definedName>
    <definedName name="_Toc171010436" localSheetId="1">CFO!#REF!</definedName>
    <definedName name="_Toc171010437" localSheetId="1">CFO!#REF!</definedName>
    <definedName name="_Toc171010438" localSheetId="1">CFO!#REF!</definedName>
    <definedName name="_Toc171010439" localSheetId="1">CFO!#REF!</definedName>
    <definedName name="_Toc171010440" localSheetId="1">CFO!#REF!</definedName>
    <definedName name="_Toc171010441" localSheetId="1">CFO!#REF!</definedName>
    <definedName name="_Toc171010442" localSheetId="1">CFO!#REF!</definedName>
    <definedName name="_Toc171010443" localSheetId="1">CFO!#REF!</definedName>
    <definedName name="_Toc171010444" localSheetId="1">CFO!#REF!</definedName>
    <definedName name="_Toc171010445" localSheetId="1">CFO!#REF!</definedName>
    <definedName name="_Toc171010446" localSheetId="1">CFO!#REF!</definedName>
    <definedName name="_Toc171010447" localSheetId="1">CFO!#REF!</definedName>
    <definedName name="_Toc171010448" localSheetId="1">CFO!#REF!</definedName>
    <definedName name="_Toc177116751" localSheetId="1">CFO!#REF!</definedName>
    <definedName name="_Toc200100480" localSheetId="1">CFO!$B$26</definedName>
    <definedName name="_Toc200100486" localSheetId="1">CFO!$B$32</definedName>
    <definedName name="_Toc200100508" localSheetId="1">CFO!#REF!</definedName>
    <definedName name="_Toc200100509" localSheetId="1">CFO!$B$66</definedName>
    <definedName name="_Toc200100512" localSheetId="1">CFO!#REF!</definedName>
    <definedName name="_Toc200100513" localSheetId="1">CFO!$B$73</definedName>
    <definedName name="_Toc200100514" localSheetId="1">CFO!#REF!</definedName>
    <definedName name="_Toc200100522" localSheetId="1">CFO!#REF!</definedName>
    <definedName name="_Toc200100524" localSheetId="1">CFO!#REF!</definedName>
    <definedName name="_Toc200100525" localSheetId="1">CFO!#REF!</definedName>
    <definedName name="_Toc200100526" localSheetId="1">CFO!#REF!</definedName>
    <definedName name="_Toc200100527" localSheetId="1">CFO!#REF!</definedName>
    <definedName name="_Toc200100528" localSheetId="1">CFO!$B$109</definedName>
    <definedName name="_Toc200100536" localSheetId="1">CFO!#REF!</definedName>
    <definedName name="_Toc200100537" localSheetId="1">CFO!$B$120</definedName>
    <definedName name="_Toc200100538" localSheetId="1">CFO!$B$122</definedName>
    <definedName name="_Toc200100541" localSheetId="1">CFO!$B$126</definedName>
    <definedName name="_Toc200100546" localSheetId="1">CFO!$B$133</definedName>
    <definedName name="_Toc200100551" localSheetId="1">CFO!#REF!</definedName>
    <definedName name="_Toc200100554" localSheetId="1">CFO!#REF!</definedName>
    <definedName name="_Toc200100555" localSheetId="1">CFO!#REF!</definedName>
    <definedName name="_Toc200100558" localSheetId="1">CFO!#REF!</definedName>
    <definedName name="_Toc200100562" localSheetId="1">CFO!#REF!</definedName>
    <definedName name="_Toc200100565" localSheetId="1">CFO!#REF!</definedName>
    <definedName name="Entete" localSheetId="2">'tableau vide'!$E$2:$F$3</definedName>
    <definedName name="_xlnm.Print_Titles" localSheetId="2">'tableau vide'!$1:$5</definedName>
    <definedName name="TTC" localSheetId="2">'tableau vide'!$D$14:$F$15</definedName>
    <definedName name="_xlnm.Print_Area" localSheetId="1">CFO!$A$1:$F$167</definedName>
    <definedName name="_xlnm.Print_Area" localSheetId="2">'tableau vide'!$A$1:$U$15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5" i="23" l="1"/>
  <c r="B164" i="23"/>
  <c r="F163" i="23"/>
  <c r="F164" i="23" s="1"/>
  <c r="F113" i="23"/>
  <c r="F62" i="23"/>
  <c r="B145" i="23"/>
  <c r="B62" i="23"/>
  <c r="F16" i="23"/>
  <c r="F17" i="23"/>
  <c r="F20" i="23" l="1"/>
  <c r="F19" i="23"/>
  <c r="F18" i="23"/>
  <c r="F15" i="23"/>
  <c r="F14" i="23"/>
  <c r="F13" i="23"/>
  <c r="F12" i="23"/>
  <c r="F11" i="23"/>
  <c r="F10" i="23"/>
  <c r="F9" i="23"/>
  <c r="F8" i="23"/>
  <c r="F39" i="23"/>
  <c r="F38" i="23"/>
  <c r="F37" i="23"/>
  <c r="F36" i="23"/>
  <c r="F35" i="23"/>
  <c r="F34" i="23"/>
  <c r="F33" i="23"/>
  <c r="F32" i="23"/>
  <c r="F31" i="23"/>
  <c r="F30" i="23"/>
  <c r="F29" i="23"/>
  <c r="F28" i="23"/>
  <c r="F27" i="23"/>
  <c r="F26" i="23"/>
  <c r="F25" i="23"/>
  <c r="F24" i="23"/>
  <c r="F48" i="23"/>
  <c r="F47" i="23"/>
  <c r="F46" i="23"/>
  <c r="F45" i="23"/>
  <c r="F44" i="23"/>
  <c r="F43" i="23"/>
  <c r="F67" i="23"/>
  <c r="F66" i="23"/>
  <c r="F65" i="23"/>
  <c r="F55" i="23"/>
  <c r="F54" i="23"/>
  <c r="F53" i="23"/>
  <c r="F52" i="23"/>
  <c r="F134" i="23"/>
  <c r="F133" i="23"/>
  <c r="F132" i="23"/>
  <c r="F130" i="23"/>
  <c r="F129" i="23"/>
  <c r="F128" i="23"/>
  <c r="F127" i="23"/>
  <c r="F126" i="23"/>
  <c r="F125" i="23"/>
  <c r="F123" i="23"/>
  <c r="F122" i="23"/>
  <c r="F121" i="23"/>
  <c r="F120" i="23"/>
  <c r="F119" i="23"/>
  <c r="F118" i="23"/>
  <c r="F117" i="23"/>
  <c r="F116" i="23"/>
  <c r="F115" i="23"/>
  <c r="F112" i="23"/>
  <c r="F111" i="23"/>
  <c r="F110" i="23"/>
  <c r="F109" i="23"/>
  <c r="F108" i="23"/>
  <c r="F104" i="23"/>
  <c r="F103" i="23"/>
  <c r="F102" i="23"/>
  <c r="F101" i="23"/>
  <c r="F99" i="23"/>
  <c r="F91" i="23"/>
  <c r="F89" i="23"/>
  <c r="F88" i="23"/>
  <c r="F87" i="23"/>
  <c r="F86" i="23"/>
  <c r="F85" i="23"/>
  <c r="F82" i="23"/>
  <c r="F81" i="23"/>
  <c r="F80" i="23"/>
  <c r="F79" i="23"/>
  <c r="F78" i="23"/>
  <c r="F77" i="23"/>
  <c r="F76" i="23"/>
  <c r="F75" i="23"/>
  <c r="F73" i="23"/>
  <c r="F71" i="23"/>
  <c r="F143" i="23"/>
  <c r="F142" i="23"/>
  <c r="F141" i="23"/>
  <c r="F140" i="23"/>
  <c r="F139" i="23"/>
  <c r="F138" i="23"/>
  <c r="B68" i="23"/>
  <c r="F145" i="23" l="1"/>
  <c r="F68" i="23"/>
  <c r="F40" i="23"/>
  <c r="F49" i="23"/>
  <c r="B135" i="23"/>
  <c r="F56" i="23" l="1"/>
  <c r="B56" i="23"/>
  <c r="B49" i="23"/>
  <c r="B40" i="23"/>
  <c r="F21" i="23"/>
  <c r="B21" i="23"/>
  <c r="F3" i="23"/>
  <c r="E3" i="23"/>
  <c r="F2" i="23"/>
  <c r="E2" i="23"/>
  <c r="F165" i="23" l="1"/>
  <c r="F166" i="23" s="1"/>
  <c r="S31" i="5"/>
  <c r="F167" i="23" l="1"/>
  <c r="I6" i="12"/>
  <c r="I7" i="12"/>
  <c r="I8" i="12"/>
  <c r="I9" i="12"/>
  <c r="I10" i="12"/>
  <c r="I11" i="12"/>
  <c r="I12" i="12"/>
  <c r="I13" i="12"/>
  <c r="I14" i="12"/>
  <c r="I15" i="12"/>
  <c r="L6" i="12"/>
  <c r="L7" i="12"/>
  <c r="L8" i="12"/>
  <c r="L9" i="12"/>
  <c r="L10" i="12"/>
  <c r="L11" i="12"/>
  <c r="L12" i="12"/>
  <c r="L13" i="12"/>
  <c r="L14" i="12"/>
  <c r="L15" i="12"/>
  <c r="O6" i="12"/>
  <c r="O7" i="12"/>
  <c r="O8" i="12"/>
  <c r="O9" i="12"/>
  <c r="O10" i="12"/>
  <c r="O11" i="12"/>
  <c r="O12" i="12"/>
  <c r="O13" i="12"/>
  <c r="O14" i="12"/>
  <c r="O15" i="12"/>
  <c r="R6" i="12"/>
  <c r="R7" i="12"/>
  <c r="R8" i="12"/>
  <c r="R9" i="12"/>
  <c r="R10" i="12"/>
  <c r="R11" i="12"/>
  <c r="R12" i="12"/>
  <c r="R13" i="12"/>
  <c r="R14" i="12"/>
  <c r="U6" i="12"/>
  <c r="U7" i="12"/>
  <c r="U8" i="12"/>
  <c r="U9" i="12"/>
  <c r="U10" i="12"/>
  <c r="U11" i="12"/>
  <c r="U12" i="12"/>
  <c r="U13" i="12"/>
  <c r="U14" i="12"/>
  <c r="R15" i="12"/>
  <c r="U15" i="12"/>
  <c r="E6" i="12"/>
  <c r="F6" i="12"/>
  <c r="E7" i="12"/>
  <c r="F7" i="12"/>
  <c r="E8" i="12"/>
  <c r="F8" i="12"/>
  <c r="E9" i="12"/>
  <c r="F9" i="12"/>
  <c r="E10" i="12"/>
  <c r="F10" i="12"/>
  <c r="F11" i="12"/>
  <c r="F12" i="12"/>
  <c r="F13" i="12"/>
  <c r="F14" i="12"/>
  <c r="F15" i="12"/>
  <c r="A4" i="12"/>
  <c r="F3" i="12"/>
  <c r="E3" i="12"/>
  <c r="F2" i="12"/>
  <c r="E2" i="12"/>
</calcChain>
</file>

<file path=xl/sharedStrings.xml><?xml version="1.0" encoding="utf-8"?>
<sst xmlns="http://schemas.openxmlformats.org/spreadsheetml/2006/main" count="384" uniqueCount="275">
  <si>
    <t>Adresse :</t>
  </si>
  <si>
    <t>Indice :</t>
  </si>
  <si>
    <t>Intitulé du projet :</t>
  </si>
  <si>
    <t>Numéro d'affaire :</t>
  </si>
  <si>
    <t>Tél :</t>
  </si>
  <si>
    <t>Email :</t>
  </si>
  <si>
    <t>PROJET</t>
  </si>
  <si>
    <t>Titre du document :</t>
  </si>
  <si>
    <t>Lot :</t>
  </si>
  <si>
    <t>Date d'impression :</t>
  </si>
  <si>
    <t>Phase :</t>
  </si>
  <si>
    <t>FICHE D'IDENTIFICATION</t>
  </si>
  <si>
    <t>Référence :</t>
  </si>
  <si>
    <t>Date :</t>
  </si>
  <si>
    <t xml:space="preserve">Adresse du site : </t>
  </si>
  <si>
    <t>Tél. :</t>
  </si>
  <si>
    <t>COORDONEES CLIENT</t>
  </si>
  <si>
    <t xml:space="preserve">Organisation : </t>
  </si>
  <si>
    <t>Représentant :</t>
  </si>
  <si>
    <t xml:space="preserve">SIÈGE SOCIAL
</t>
  </si>
  <si>
    <t>DOCUMENT</t>
  </si>
  <si>
    <t>Numéro de document :</t>
  </si>
  <si>
    <t>Date de l'indice :</t>
  </si>
  <si>
    <t>Nom du fichier :</t>
  </si>
  <si>
    <t>Rédacteur :</t>
  </si>
  <si>
    <t>Vérificateur :</t>
  </si>
  <si>
    <t xml:space="preserve">Nom du site : </t>
  </si>
  <si>
    <t>INDICE À JOUR</t>
  </si>
  <si>
    <t>FICHIER</t>
  </si>
  <si>
    <t>TOTAL T.T.C. :</t>
  </si>
  <si>
    <t>TOTAL H.T. :</t>
  </si>
  <si>
    <t>PT ENT 2</t>
  </si>
  <si>
    <t>PU ENT 2</t>
  </si>
  <si>
    <t>QTE ENT 2</t>
  </si>
  <si>
    <t>PT ENT 1</t>
  </si>
  <si>
    <t>PU ENT 1</t>
  </si>
  <si>
    <t>QTE ENT 1</t>
  </si>
  <si>
    <t>PT MOE</t>
  </si>
  <si>
    <t>PU MOE</t>
  </si>
  <si>
    <t>QTE MOE</t>
  </si>
  <si>
    <t>U</t>
  </si>
  <si>
    <t>DESIGNATION</t>
  </si>
  <si>
    <t>REP</t>
  </si>
  <si>
    <t>Nom entreprise n°2</t>
  </si>
  <si>
    <t>Nom entreprise n°1</t>
  </si>
  <si>
    <t>Koban</t>
  </si>
  <si>
    <t>QTE ENT 3</t>
  </si>
  <si>
    <t>PU ENT 3</t>
  </si>
  <si>
    <t>PT ENT 3</t>
  </si>
  <si>
    <t>Nom entreprise n°3</t>
  </si>
  <si>
    <t>QTE ENT 4</t>
  </si>
  <si>
    <t>PU ENT 4</t>
  </si>
  <si>
    <t>PT ENT 4</t>
  </si>
  <si>
    <t>Nom entreprise n°4</t>
  </si>
  <si>
    <t>QTE ENT 5</t>
  </si>
  <si>
    <t>PU ENT 5</t>
  </si>
  <si>
    <t>PT ENT 5</t>
  </si>
  <si>
    <t>Nom entreprise n°5</t>
  </si>
  <si>
    <t>LYON</t>
  </si>
  <si>
    <t>-</t>
  </si>
  <si>
    <t>Contact@exeko-be.com</t>
  </si>
  <si>
    <t>Gaetan</t>
  </si>
  <si>
    <t>DPGF</t>
  </si>
  <si>
    <t>Décomposition des Prix Globale et Forfaitaire</t>
  </si>
  <si>
    <t>Consultation</t>
  </si>
  <si>
    <t>1</t>
  </si>
  <si>
    <t>Décomposition des Prix Global et Forfaitaire</t>
  </si>
  <si>
    <t>QTE</t>
  </si>
  <si>
    <t>PU</t>
  </si>
  <si>
    <t>PT</t>
  </si>
  <si>
    <t>Généralités</t>
  </si>
  <si>
    <t>1.1</t>
  </si>
  <si>
    <t>Objet du document</t>
  </si>
  <si>
    <t>1.2</t>
  </si>
  <si>
    <t>Contexte de l’opération</t>
  </si>
  <si>
    <t>1.2.1</t>
  </si>
  <si>
    <t>Visite obligatoire</t>
  </si>
  <si>
    <t>1.2.2</t>
  </si>
  <si>
    <t>Localisation</t>
  </si>
  <si>
    <t>1.3</t>
  </si>
  <si>
    <t>Limite de prestation inter-entreprise (hors GTB)</t>
  </si>
  <si>
    <t>1.4</t>
  </si>
  <si>
    <t>Travaux annexes à charge du présent lot</t>
  </si>
  <si>
    <t>1.5</t>
  </si>
  <si>
    <t>Connaissance du projet</t>
  </si>
  <si>
    <t>1.6</t>
  </si>
  <si>
    <t>Prescriptions techniques générales</t>
  </si>
  <si>
    <t>1.6.1</t>
  </si>
  <si>
    <t>Normes de référence – Décrets et arrêtés</t>
  </si>
  <si>
    <t>1.6.2</t>
  </si>
  <si>
    <t>Normes et DTU</t>
  </si>
  <si>
    <t>1.7</t>
  </si>
  <si>
    <t>Agrément du matériel</t>
  </si>
  <si>
    <t>1.8</t>
  </si>
  <si>
    <t>Esthétique</t>
  </si>
  <si>
    <t>2</t>
  </si>
  <si>
    <t>Responsabilités missions des intervenants</t>
  </si>
  <si>
    <t>2.1</t>
  </si>
  <si>
    <t>Qualification entreprise</t>
  </si>
  <si>
    <t>2.2</t>
  </si>
  <si>
    <t>Sous-traitance</t>
  </si>
  <si>
    <t>Déclaration et approbation</t>
  </si>
  <si>
    <t>L’entreprise titulaire devra indiquer au MO</t>
  </si>
  <si>
    <t>L’entreprise sous-traitante devra faire la preuve</t>
  </si>
  <si>
    <t>Garanties et assurances</t>
  </si>
  <si>
    <t>2.3.1</t>
  </si>
  <si>
    <t>Garantie de parfait achèvement</t>
  </si>
  <si>
    <t>2.3.2</t>
  </si>
  <si>
    <t>2.3.3</t>
  </si>
  <si>
    <t>Garantie décennale</t>
  </si>
  <si>
    <t>2.4</t>
  </si>
  <si>
    <t>2.5</t>
  </si>
  <si>
    <t>2.6</t>
  </si>
  <si>
    <t>3</t>
  </si>
  <si>
    <t>Qualification</t>
  </si>
  <si>
    <t>3.1</t>
  </si>
  <si>
    <t>Classement de l’établissement</t>
  </si>
  <si>
    <t>3.2</t>
  </si>
  <si>
    <t>Planning</t>
  </si>
  <si>
    <t>3.3</t>
  </si>
  <si>
    <t>Pénalité</t>
  </si>
  <si>
    <t>3.4</t>
  </si>
  <si>
    <t>Démarche environnementale</t>
  </si>
  <si>
    <t>3.5</t>
  </si>
  <si>
    <t>Sécurité</t>
  </si>
  <si>
    <t>4</t>
  </si>
  <si>
    <t>Influences externes</t>
  </si>
  <si>
    <t>4.1</t>
  </si>
  <si>
    <t>4.2</t>
  </si>
  <si>
    <t>4.3</t>
  </si>
  <si>
    <t>Niveau d’éclairement</t>
  </si>
  <si>
    <t>Eclairage de sécurité</t>
  </si>
  <si>
    <t>Attentes électriques diverses</t>
  </si>
  <si>
    <t>7</t>
  </si>
  <si>
    <t>PM</t>
  </si>
  <si>
    <t>Ens</t>
  </si>
  <si>
    <t>Parc EVEREST
4 rue Barthélémy Thimonnier
69740 GENAS</t>
  </si>
  <si>
    <t>TGBT</t>
  </si>
  <si>
    <t>8</t>
  </si>
  <si>
    <t>Laetitia</t>
  </si>
  <si>
    <t>2.2.1</t>
  </si>
  <si>
    <t>2.2.2</t>
  </si>
  <si>
    <t>2.2.3</t>
  </si>
  <si>
    <t>2.3</t>
  </si>
  <si>
    <t xml:space="preserve">	Garantie de bon fonctionnement</t>
  </si>
  <si>
    <t xml:space="preserve">	Assurances</t>
  </si>
  <si>
    <t>2.3.4</t>
  </si>
  <si>
    <t xml:space="preserve">	Réception et levées de réserves</t>
  </si>
  <si>
    <t xml:space="preserve">	Etudes d’exécutions &amp; DOE</t>
  </si>
  <si>
    <t xml:space="preserve">	Etudes techniques – Dossier d’exécution</t>
  </si>
  <si>
    <t>2.5.1</t>
  </si>
  <si>
    <t xml:space="preserve">	Dossier d’ouvrage exécutés (DOE)</t>
  </si>
  <si>
    <t>2.5.2</t>
  </si>
  <si>
    <t xml:space="preserve">	Contenu du prix</t>
  </si>
  <si>
    <t xml:space="preserve">Etat projeté  </t>
  </si>
  <si>
    <t>Dépose</t>
  </si>
  <si>
    <t>Identification des circuits</t>
  </si>
  <si>
    <t>7.1</t>
  </si>
  <si>
    <t>7.2</t>
  </si>
  <si>
    <t>7.3</t>
  </si>
  <si>
    <t>7.4</t>
  </si>
  <si>
    <t>7.7</t>
  </si>
  <si>
    <t xml:space="preserve">	Cheminement de câble</t>
  </si>
  <si>
    <t>Chemin de câble CFO</t>
  </si>
  <si>
    <t xml:space="preserve">Chemin de câble CFA </t>
  </si>
  <si>
    <t xml:space="preserve">	Perturbations harmoniques</t>
  </si>
  <si>
    <t xml:space="preserve">	Canalisations</t>
  </si>
  <si>
    <t xml:space="preserve">	Traversée des parois</t>
  </si>
  <si>
    <t xml:space="preserve">	Courants forts</t>
  </si>
  <si>
    <t xml:space="preserve">	Origine de l’installation</t>
  </si>
  <si>
    <t>Régime de neutre et nature des conducteurs</t>
  </si>
  <si>
    <t xml:space="preserve">Goulotte double à clippage direct 45x45 </t>
  </si>
  <si>
    <t xml:space="preserve">	Appareillage</t>
  </si>
  <si>
    <t>7.10</t>
  </si>
  <si>
    <t xml:space="preserve">	Détection de présence</t>
  </si>
  <si>
    <t xml:space="preserve">	Interrupteur</t>
  </si>
  <si>
    <t xml:space="preserve">	Poste de travail</t>
  </si>
  <si>
    <t xml:space="preserve">	Eclairage intérieur</t>
  </si>
  <si>
    <t>7.11</t>
  </si>
  <si>
    <t>Fonctionnement de l’éclairage</t>
  </si>
  <si>
    <t xml:space="preserve">	BAES IP20</t>
  </si>
  <si>
    <t>Autre</t>
  </si>
  <si>
    <t>Tribunal Judiciaire de Chambéry</t>
  </si>
  <si>
    <t>Création d’espace de travail Services pénaux</t>
  </si>
  <si>
    <t xml:space="preserve">Place du Palais de Justice 
73000 Chambéry </t>
  </si>
  <si>
    <t>G.architectes</t>
  </si>
  <si>
    <t>Guiraud Architectes</t>
  </si>
  <si>
    <t xml:space="preserve">206 place St-Léger
73000 – CHAMBERY </t>
  </si>
  <si>
    <t>6</t>
  </si>
  <si>
    <t>Récupération et adaptations des équipements</t>
  </si>
  <si>
    <t>5</t>
  </si>
  <si>
    <t>Travaux</t>
  </si>
  <si>
    <t>Open space</t>
  </si>
  <si>
    <t>Salle de réunion :</t>
  </si>
  <si>
    <t xml:space="preserve">Bureau Accueil : </t>
  </si>
  <si>
    <t>Circuit de Terre</t>
  </si>
  <si>
    <t>TD Zone Archives</t>
  </si>
  <si>
    <t>Installation de chantier :</t>
  </si>
  <si>
    <t xml:space="preserve">Armoire électrique </t>
  </si>
  <si>
    <t>Mise à jour schémas électriques du TGBT (repérage, étiquetage, schéma plastifié)</t>
  </si>
  <si>
    <t>Modification et adaptation du TD Zone Archives (compléments, protection, câblage)</t>
  </si>
  <si>
    <t>TD SR1 Normal</t>
  </si>
  <si>
    <t>Complément d’équipements au TGBT existant (bornes, borniers, peignes, ou barres de distribution)</t>
  </si>
  <si>
    <t>Complément d’équipements au TD SR1 Normal (bornes, borniers, peignes, ou barres de distribution)</t>
  </si>
  <si>
    <t>Fourniture et pose des disjoncteurs différentiels  30mA – 2x16A (pour les nouveaux poste de travail)</t>
  </si>
  <si>
    <t>Mise à jour schémas électriques du TD SR1 Normal (repérage, étiquetage, schéma plastifié)</t>
  </si>
  <si>
    <t>TD SR1 Ondulée</t>
  </si>
  <si>
    <t>Complément d’équipements au TD SR1 Ondulée (bornes, borniers, peignes, ou barres de distribution)</t>
  </si>
  <si>
    <t>Mise à jour schémas électriques du TD SR1 Ondulée (repérage, étiquetage, schéma plastifié)</t>
  </si>
  <si>
    <t xml:space="preserve">Descente de câble par goulotte double compartiments  </t>
  </si>
  <si>
    <t xml:space="preserve">Rampe de protection de câble </t>
  </si>
  <si>
    <t xml:space="preserve">Goulotte passe-câbles articulée </t>
  </si>
  <si>
    <t>7.5</t>
  </si>
  <si>
    <t>7.6</t>
  </si>
  <si>
    <t>7.7.1</t>
  </si>
  <si>
    <t>7.7.2</t>
  </si>
  <si>
    <t>7.7.3</t>
  </si>
  <si>
    <t>7.7.4</t>
  </si>
  <si>
    <t>PT2 =&gt; 2 PC Normal + 6 PC Ondulé + 3 RJ45 (Bureaux)</t>
  </si>
  <si>
    <t>7.8</t>
  </si>
  <si>
    <t>7.8.1</t>
  </si>
  <si>
    <t>7.8.2</t>
  </si>
  <si>
    <t>7.8.3</t>
  </si>
  <si>
    <t>7.8.4</t>
  </si>
  <si>
    <t>7.9</t>
  </si>
  <si>
    <t>Éclairage Open Space</t>
  </si>
  <si>
    <t>7.9,1</t>
  </si>
  <si>
    <t xml:space="preserve"> Éclairage Salle de réunion et Bureau Accueil </t>
  </si>
  <si>
    <t>7.9.2</t>
  </si>
  <si>
    <t>D1 - Luminaires suspendu circulation (Fourniture, pose, alimentation, raccordement)</t>
  </si>
  <si>
    <t>L1 -  Lampe sur Pieds pour Bureaux (Fourniture, pose, alimentation sur prise)</t>
  </si>
  <si>
    <t>S1 -  Luminaire suspendu Salle de réunion (Fourniture, pose, alimentation, raccordement)</t>
  </si>
  <si>
    <t>P1 - Pavé LED (Fourniture, pose, alimentation, raccordement)</t>
  </si>
  <si>
    <t xml:space="preserve">Alimentation Unités extérieures DRV </t>
  </si>
  <si>
    <t xml:space="preserve">Alimentation Unités intérieur OPEN SPACE </t>
  </si>
  <si>
    <t>Alimentation CTA salle de réunion</t>
  </si>
  <si>
    <t>Alimentation Extracteur simple flux</t>
  </si>
  <si>
    <t>9</t>
  </si>
  <si>
    <t xml:space="preserve">Courants faibles - Voix données images </t>
  </si>
  <si>
    <t>9.1</t>
  </si>
  <si>
    <t xml:space="preserve">Présentation de l’architecture VDI </t>
  </si>
  <si>
    <t xml:space="preserve">Les conventions de raccordement. </t>
  </si>
  <si>
    <t>Le passage des câbles</t>
  </si>
  <si>
    <t xml:space="preserve"> La pose des chemins de câbles </t>
  </si>
  <si>
    <t xml:space="preserve">Isolement des câbles courants faibles </t>
  </si>
  <si>
    <t xml:space="preserve"> Equipotentialité </t>
  </si>
  <si>
    <t>9.2</t>
  </si>
  <si>
    <t>9.3</t>
  </si>
  <si>
    <t>9.4</t>
  </si>
  <si>
    <t>9.5</t>
  </si>
  <si>
    <t>9.6</t>
  </si>
  <si>
    <t xml:space="preserve"> Les composants </t>
  </si>
  <si>
    <t>9.7</t>
  </si>
  <si>
    <t>9.7.1</t>
  </si>
  <si>
    <t xml:space="preserve"> Baie et Coffrets de Brassage</t>
  </si>
  <si>
    <t xml:space="preserve"> Panneaux de brassages </t>
  </si>
  <si>
    <t>9.7.2</t>
  </si>
  <si>
    <t xml:space="preserve"> Noyau RJ45 cat 6A S/FTP</t>
  </si>
  <si>
    <t>9.7.3</t>
  </si>
  <si>
    <t xml:space="preserve"> Cordon de brassage RJ45 U/FTP ou S/FTP </t>
  </si>
  <si>
    <t xml:space="preserve">Jarretière Optique </t>
  </si>
  <si>
    <t>Distribution capillaire</t>
  </si>
  <si>
    <t>9.7.4</t>
  </si>
  <si>
    <t>9.7.5</t>
  </si>
  <si>
    <t>9.7.6</t>
  </si>
  <si>
    <t>Mise à jour schémas électriques du TD Zone Archives (repérage, étiquetage, schéma plastifié)</t>
  </si>
  <si>
    <t xml:space="preserve">Prise de service / Ménage </t>
  </si>
  <si>
    <t>Prise de service Spécialisé (Lampe sur Pieds)</t>
  </si>
  <si>
    <t>Fourniture et pose du disjoncteur différentiel 300 mA courbe D  - DRV (puissance estimative : 10.3 kW)</t>
  </si>
  <si>
    <t>Fourniture et pose des disjoncteurs différentiels courbe D 300 mA - CTA (puissance estimative : 1 400W)</t>
  </si>
  <si>
    <t>Fourniture et pose des disjoncteurs différentiels 300 mA - Extracteur simple flux (puissance estimative : 100W)</t>
  </si>
  <si>
    <t xml:space="preserve"> PT1 =&gt; 1 PC + 1 RJ45 (Imprimante)</t>
  </si>
  <si>
    <t>7.8.5</t>
  </si>
  <si>
    <t>Ruban LED circulation + profilé aluminium (Fourniture, pose, alimentation, raccordement)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</si>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</sst>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8">
    <numFmt numFmtId="7" formatCode="#,##0.00\ &quot;€&quot;;\-#,##0.00\ &quot;€&quot;"/>
    <numFmt numFmtId="8" formatCode="#,##0.00\ &quot;€&quot;;[Red]\-#,##0.00\ &quot;€&quot;"/>
    <numFmt numFmtId="164" formatCode="_(* #,##0.00_);_(* \(#,##0.00\);_(* &quot;-&quot;??_);_(@_)"/>
    <numFmt numFmtId="165" formatCode="#,##0&quot;A&quot;"/>
    <numFmt numFmtId="166" formatCode="0#&quot;-&quot;##&quot;-&quot;##&quot;-&quot;##&quot;-&quot;##"/>
    <numFmt numFmtId="167" formatCode="00"/>
    <numFmt numFmtId="168" formatCode="000"/>
    <numFmt numFmtId="169" formatCode="#,###;\-#,###;&quot;-&quot;;@"/>
    <numFmt numFmtId="170" formatCode="#,###"/>
    <numFmt numFmtId="171" formatCode="#,##0&quot;°C&quot;"/>
    <numFmt numFmtId="172" formatCode="#,##0&quot;°K&quot;"/>
    <numFmt numFmtId="173" formatCode="#,##0.00&quot; € HT&quot;;\-#,##0.00&quot; € HT&quot;"/>
    <numFmt numFmtId="174" formatCode="#,##0.00&quot; € TTC&quot;;\-#,##0.00&quot; € TTC&quot;"/>
    <numFmt numFmtId="175" formatCode="#,##0&quot;h&quot;"/>
    <numFmt numFmtId="176" formatCode="#,##0&quot;k€&quot;"/>
    <numFmt numFmtId="177" formatCode="#,##0&quot;kg&quot;"/>
    <numFmt numFmtId="178" formatCode="#,##0&quot;kJ&quot;"/>
    <numFmt numFmtId="179" formatCode="#,##0&quot;kW&quot;"/>
    <numFmt numFmtId="180" formatCode="#,##0&quot;kWh&quot;"/>
    <numFmt numFmtId="181" formatCode="#,##0&quot;L/s&quot;"/>
    <numFmt numFmtId="182" formatCode="#,##0&quot;m&quot;"/>
    <numFmt numFmtId="183" formatCode="#,##0&quot;m²&quot;"/>
    <numFmt numFmtId="184" formatCode="#,##0&quot;m³&quot;"/>
    <numFmt numFmtId="185" formatCode="#,##0&quot;m³/h&quot;"/>
    <numFmt numFmtId="186" formatCode="#,##0&quot;mCE&quot;"/>
    <numFmt numFmtId="187" formatCode="#,##0&quot;min&quot;"/>
    <numFmt numFmtId="188" formatCode="#,##0&quot;MJ&quot;"/>
    <numFmt numFmtId="189" formatCode="#,##0&quot;MWh&quot;"/>
    <numFmt numFmtId="190" formatCode="#,##0&quot;Vol/h&quot;"/>
    <numFmt numFmtId="191" formatCode="#,##0&quot;W&quot;"/>
    <numFmt numFmtId="192" formatCode="#,##0.00_ ;[Red]\-#,##0.00\ "/>
    <numFmt numFmtId="193" formatCode="&quot;TVA &quot;0.0%&quot; :&quot;"/>
    <numFmt numFmtId="194" formatCode="#,##0.00_ ;\-#,##0.00\ "/>
    <numFmt numFmtId="195" formatCode="#,##0.00_ ;[Red]\-#,##0.00;&quot;&quot;\ "/>
    <numFmt numFmtId="196" formatCode="#,##0.00;[Red]\-#,##0.00;?;@"/>
    <numFmt numFmtId="197" formatCode="&quot;- &quot;@"/>
    <numFmt numFmtId="198" formatCode="General;\-General;&quot;&quot;"/>
    <numFmt numFmtId="199" formatCode="#,##0.00_-_ ;#,##0.00\-_ ;&quot;&quot;"/>
  </numFmts>
  <fonts count="51" x14ac:knownFonts="1">
    <font>
      <sz val="10"/>
      <color theme="1"/>
      <name val="Calibri"/>
      <family val="2"/>
      <scheme val="minor"/>
    </font>
    <font>
      <b/>
      <sz val="18"/>
      <color theme="3"/>
      <name val="Swis721 LtCn BT"/>
      <family val="2"/>
      <scheme val="major"/>
    </font>
    <font>
      <sz val="12"/>
      <color rgb="FFFA7D00"/>
      <name val="Calibri"/>
      <family val="2"/>
      <scheme val="minor"/>
    </font>
    <font>
      <sz val="10"/>
      <color theme="1"/>
      <name val="Calibri"/>
      <family val="2"/>
      <scheme val="minor"/>
    </font>
    <font>
      <sz val="22"/>
      <color theme="1"/>
      <name val="Swis721 LtCn BT"/>
      <family val="2"/>
      <scheme val="major"/>
    </font>
    <font>
      <sz val="18"/>
      <color theme="6"/>
      <name val="Swis721 LtCn BT"/>
      <family val="2"/>
      <scheme val="major"/>
    </font>
    <font>
      <sz val="16"/>
      <color theme="1"/>
      <name val="Swis721 LtCn BT"/>
      <family val="2"/>
      <scheme val="major"/>
    </font>
    <font>
      <b/>
      <sz val="12"/>
      <color theme="5"/>
      <name val="Calibri"/>
      <family val="2"/>
      <scheme val="minor"/>
    </font>
    <font>
      <b/>
      <i/>
      <sz val="10"/>
      <color theme="4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b/>
      <sz val="10"/>
      <color theme="5"/>
      <name val="Calibri"/>
      <family val="2"/>
      <scheme val="minor"/>
    </font>
    <font>
      <sz val="22"/>
      <color theme="4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0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rgb="FF9C0006"/>
      <name val="Calibri"/>
      <family val="2"/>
      <scheme val="minor"/>
    </font>
    <font>
      <sz val="10"/>
      <color rgb="FF9C5700"/>
      <name val="Calibri"/>
      <family val="2"/>
      <scheme val="minor"/>
    </font>
    <font>
      <sz val="10"/>
      <color rgb="FF006100"/>
      <name val="Calibri"/>
      <family val="2"/>
      <scheme val="minor"/>
    </font>
    <font>
      <sz val="10"/>
      <name val="Calibri"/>
      <family val="2"/>
      <scheme val="minor"/>
    </font>
    <font>
      <sz val="10"/>
      <color theme="5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4"/>
      <name val="Calibri"/>
      <family val="2"/>
      <scheme val="minor"/>
    </font>
    <font>
      <sz val="14"/>
      <name val="Swis721 LtCn BT"/>
      <family val="2"/>
      <scheme val="major"/>
    </font>
    <font>
      <sz val="14"/>
      <color theme="1"/>
      <name val="Swis721 LtCn BT"/>
      <family val="2"/>
      <scheme val="major"/>
    </font>
    <font>
      <b/>
      <sz val="12"/>
      <color theme="4"/>
      <name val="Swis721 LtCn BT"/>
      <family val="2"/>
      <scheme val="major"/>
    </font>
    <font>
      <b/>
      <i/>
      <u val="doubleAccounting"/>
      <sz val="10"/>
      <color theme="1"/>
      <name val="Calibri"/>
      <family val="2"/>
      <scheme val="minor"/>
    </font>
    <font>
      <b/>
      <sz val="12"/>
      <color rgb="FFE03432"/>
      <name val="Calibri"/>
      <family val="2"/>
      <scheme val="minor"/>
    </font>
    <font>
      <b/>
      <sz val="18"/>
      <color theme="5"/>
      <name val="Calibri"/>
      <family val="2"/>
      <scheme val="minor"/>
    </font>
    <font>
      <sz val="10"/>
      <color rgb="FFD63432"/>
      <name val="Calibri"/>
      <family val="2"/>
    </font>
    <font>
      <sz val="10"/>
      <color rgb="FF326EE0"/>
      <name val="Calibri"/>
      <family val="2"/>
      <scheme val="minor"/>
    </font>
    <font>
      <sz val="8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2"/>
      <color theme="8" tint="-0.24994659260841701"/>
      <name val="Calibri"/>
      <family val="2"/>
      <scheme val="minor"/>
    </font>
    <font>
      <b/>
      <sz val="10"/>
      <color theme="8" tint="-0.24994659260841701"/>
      <name val="Calibri"/>
      <family val="2"/>
      <scheme val="minor"/>
    </font>
    <font>
      <sz val="10"/>
      <color theme="8" tint="-0.24994659260841701"/>
      <name val="Calibri"/>
      <family val="2"/>
      <scheme val="minor"/>
    </font>
    <font>
      <b/>
      <sz val="10"/>
      <color rgb="FF92D050"/>
      <name val="Calibri"/>
      <family val="2"/>
      <scheme val="minor"/>
    </font>
    <font>
      <sz val="10"/>
      <color rgb="FF92D05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28"/>
      <color theme="0"/>
      <name val="Swis721 LtCn BT"/>
      <family val="2"/>
      <scheme val="major"/>
    </font>
    <font>
      <sz val="18"/>
      <color rgb="FFF1A5C4"/>
      <name val="Swis721 LtCn BT"/>
      <family val="2"/>
      <scheme val="major"/>
    </font>
    <font>
      <b/>
      <sz val="12"/>
      <color rgb="FFF1A5C4"/>
      <name val="Calibri"/>
      <family val="2"/>
      <scheme val="minor"/>
    </font>
    <font>
      <b/>
      <sz val="10"/>
      <color rgb="FFF1A5C4"/>
      <name val="Calibri"/>
      <family val="2"/>
      <scheme val="minor"/>
    </font>
    <font>
      <sz val="10"/>
      <color rgb="FFF1A5C4"/>
      <name val="Calibri"/>
      <family val="2"/>
      <scheme val="minor"/>
    </font>
    <font>
      <sz val="48"/>
      <color rgb="FFF1A5C4"/>
      <name val="Swis721 LtCn BT"/>
      <family val="2"/>
      <scheme val="major"/>
    </font>
    <font>
      <b/>
      <sz val="18"/>
      <color rgb="FFF1A5C4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b/>
      <i/>
      <sz val="11"/>
      <name val="Calibri"/>
      <family val="2"/>
      <scheme val="minor"/>
    </font>
    <font>
      <b/>
      <sz val="8"/>
      <name val="Arial"/>
      <family val="2"/>
    </font>
    <font>
      <b/>
      <u/>
      <sz val="10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1A5C4"/>
        <bgColor indexed="64"/>
      </patternFill>
    </fill>
    <fill>
      <patternFill patternType="solid">
        <fgColor rgb="FFEE92B7"/>
        <bgColor rgb="FFF1A5C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 style="thin">
        <color theme="4"/>
      </right>
      <top/>
      <bottom/>
      <diagonal/>
    </border>
    <border>
      <left/>
      <right/>
      <top/>
      <bottom style="thin">
        <color theme="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thin">
        <color indexed="64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rgb="FF000000"/>
      </bottom>
      <diagonal/>
    </border>
    <border>
      <left style="double">
        <color indexed="64"/>
      </left>
      <right/>
      <top/>
      <bottom style="double">
        <color rgb="FF000000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rgb="FF000000"/>
      </top>
      <bottom/>
      <diagonal/>
    </border>
    <border>
      <left style="double">
        <color indexed="64"/>
      </left>
      <right/>
      <top style="thick">
        <color auto="1"/>
      </top>
      <bottom/>
      <diagonal/>
    </border>
    <border>
      <left/>
      <right/>
      <top style="thin">
        <color rgb="FF00823B"/>
      </top>
      <bottom/>
      <diagonal/>
    </border>
    <border>
      <left/>
      <right style="thin">
        <color rgb="FF00823B"/>
      </right>
      <top/>
      <bottom/>
      <diagonal/>
    </border>
    <border>
      <left/>
      <right style="thin">
        <color rgb="FF00823B"/>
      </right>
      <top style="thin">
        <color rgb="FF00823B"/>
      </top>
      <bottom/>
      <diagonal/>
    </border>
    <border>
      <left style="thin">
        <color rgb="FF00823B"/>
      </left>
      <right/>
      <top/>
      <bottom style="thin">
        <color rgb="FF00823B"/>
      </bottom>
      <diagonal/>
    </border>
    <border>
      <left/>
      <right/>
      <top/>
      <bottom style="thin">
        <color rgb="FF00823B"/>
      </bottom>
      <diagonal/>
    </border>
    <border>
      <left/>
      <right style="thin">
        <color rgb="FF00823B"/>
      </right>
      <top/>
      <bottom style="thin">
        <color rgb="FF00823B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 style="double">
        <color auto="1"/>
      </top>
      <bottom/>
      <diagonal/>
    </border>
    <border>
      <left style="thin">
        <color auto="1"/>
      </left>
      <right style="thin">
        <color rgb="FF000000"/>
      </right>
      <top style="double">
        <color auto="1"/>
      </top>
      <bottom/>
      <diagonal/>
    </border>
    <border>
      <left style="thin">
        <color rgb="FF000000"/>
      </left>
      <right/>
      <top style="thin">
        <color theme="4" tint="0.79998168889431442"/>
      </top>
      <bottom/>
      <diagonal/>
    </border>
    <border>
      <left style="thin">
        <color auto="1"/>
      </left>
      <right/>
      <top style="thin">
        <color theme="4" tint="0.79998168889431442"/>
      </top>
      <bottom/>
      <diagonal/>
    </border>
    <border>
      <left style="thin">
        <color auto="1"/>
      </left>
      <right style="thin">
        <color rgb="FF000000"/>
      </right>
      <top style="thin">
        <color theme="4" tint="0.79998168889431442"/>
      </top>
      <bottom/>
      <diagonal/>
    </border>
    <border>
      <left style="thin">
        <color rgb="FF000000"/>
      </left>
      <right/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 style="thin">
        <color rgb="FF000000"/>
      </right>
      <top style="thick">
        <color auto="1"/>
      </top>
      <bottom/>
      <diagonal/>
    </border>
    <border>
      <left style="double">
        <color indexed="64"/>
      </left>
      <right/>
      <top style="thin">
        <color theme="4" tint="0.79998168889431442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0">
    <xf numFmtId="0" fontId="0" fillId="0" borderId="0">
      <alignment horizontal="left" vertical="center"/>
    </xf>
    <xf numFmtId="49" fontId="1" fillId="0" borderId="2">
      <alignment horizontal="center" vertical="center"/>
    </xf>
    <xf numFmtId="0" fontId="2" fillId="0" borderId="1" applyNumberFormat="0" applyFill="0" applyAlignment="0" applyProtection="0"/>
    <xf numFmtId="0" fontId="3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165" fontId="3" fillId="0" borderId="0" applyFont="0" applyFill="0" applyBorder="0" applyAlignment="0" applyProtection="0">
      <alignment vertical="center"/>
    </xf>
    <xf numFmtId="166" fontId="3" fillId="0" borderId="0" applyFont="0" applyFill="0" applyBorder="0" applyAlignment="0" applyProtection="0">
      <alignment vertical="center"/>
    </xf>
    <xf numFmtId="169" fontId="3" fillId="0" borderId="0" applyFont="0" applyFill="0" applyBorder="0" applyAlignment="0" applyProtection="0">
      <alignment vertical="center"/>
    </xf>
    <xf numFmtId="170" fontId="3" fillId="0" borderId="0" applyFont="0" applyFill="0" applyBorder="0" applyAlignment="0" applyProtection="0">
      <alignment vertical="center"/>
    </xf>
    <xf numFmtId="171" fontId="3" fillId="0" borderId="0" applyFont="0" applyFill="0" applyBorder="0" applyAlignment="0" applyProtection="0">
      <alignment vertical="center"/>
    </xf>
    <xf numFmtId="172" fontId="3" fillId="0" borderId="0" applyFont="0" applyFill="0" applyBorder="0" applyAlignment="0" applyProtection="0">
      <alignment vertical="center"/>
    </xf>
    <xf numFmtId="173" fontId="3" fillId="0" borderId="0" applyFont="0" applyFill="0" applyBorder="0" applyProtection="0">
      <alignment horizontal="right" vertical="center" indent="1"/>
    </xf>
    <xf numFmtId="174" fontId="3" fillId="0" borderId="0" applyFont="0" applyFill="0" applyBorder="0" applyProtection="0">
      <alignment horizontal="right" vertical="center" indent="1"/>
    </xf>
    <xf numFmtId="175" fontId="3" fillId="0" borderId="0" applyFont="0" applyFill="0" applyBorder="0" applyAlignment="0" applyProtection="0">
      <alignment vertical="center"/>
    </xf>
    <xf numFmtId="176" fontId="3" fillId="0" borderId="0" applyFont="0" applyFill="0" applyBorder="0" applyAlignment="0" applyProtection="0">
      <alignment vertical="center"/>
    </xf>
    <xf numFmtId="177" fontId="3" fillId="0" borderId="0" applyFont="0" applyFill="0" applyBorder="0" applyAlignment="0" applyProtection="0">
      <alignment vertical="center"/>
    </xf>
    <xf numFmtId="178" fontId="3" fillId="0" borderId="0" applyFont="0" applyFill="0" applyBorder="0" applyAlignment="0" applyProtection="0">
      <alignment vertical="center"/>
    </xf>
    <xf numFmtId="179" fontId="3" fillId="0" borderId="0" applyFont="0" applyFill="0" applyBorder="0" applyAlignment="0" applyProtection="0">
      <alignment vertical="center"/>
    </xf>
    <xf numFmtId="180" fontId="3" fillId="0" borderId="0" applyFont="0" applyFill="0" applyBorder="0" applyAlignment="0" applyProtection="0">
      <alignment vertical="center"/>
    </xf>
    <xf numFmtId="181" fontId="3" fillId="0" borderId="0" applyFont="0" applyFill="0" applyBorder="0" applyAlignment="0" applyProtection="0">
      <alignment vertical="center"/>
    </xf>
    <xf numFmtId="182" fontId="3" fillId="0" borderId="0" applyFont="0" applyFill="0" applyBorder="0" applyAlignment="0" applyProtection="0">
      <alignment vertical="center"/>
    </xf>
    <xf numFmtId="183" fontId="3" fillId="0" borderId="0" applyFont="0" applyFill="0" applyBorder="0" applyAlignment="0" applyProtection="0">
      <alignment vertical="center"/>
    </xf>
    <xf numFmtId="184" fontId="3" fillId="0" borderId="0" applyFont="0" applyFill="0" applyBorder="0" applyAlignment="0" applyProtection="0">
      <alignment vertical="center"/>
    </xf>
    <xf numFmtId="185" fontId="3" fillId="0" borderId="0" applyFont="0" applyFill="0" applyBorder="0" applyAlignment="0" applyProtection="0">
      <alignment vertical="center"/>
    </xf>
    <xf numFmtId="186" fontId="3" fillId="0" borderId="0" applyFont="0" applyFill="0" applyBorder="0" applyAlignment="0" applyProtection="0">
      <alignment vertical="center"/>
    </xf>
    <xf numFmtId="187" fontId="3" fillId="0" borderId="0" applyFont="0" applyFill="0" applyBorder="0" applyAlignment="0" applyProtection="0">
      <alignment vertical="center"/>
    </xf>
    <xf numFmtId="188" fontId="3" fillId="0" borderId="0" applyFont="0" applyFill="0" applyBorder="0" applyAlignment="0" applyProtection="0">
      <alignment vertical="center"/>
    </xf>
    <xf numFmtId="189" fontId="3" fillId="0" borderId="0" applyFont="0" applyFill="0" applyBorder="0" applyAlignment="0" applyProtection="0">
      <alignment vertical="center"/>
    </xf>
    <xf numFmtId="190" fontId="3" fillId="0" borderId="0" applyFont="0" applyFill="0" applyBorder="0" applyAlignment="0" applyProtection="0">
      <alignment vertical="center"/>
    </xf>
    <xf numFmtId="191" fontId="3" fillId="0" borderId="0" applyFont="0" applyFill="0" applyBorder="0" applyAlignment="0" applyProtection="0">
      <alignment vertical="center"/>
    </xf>
    <xf numFmtId="0" fontId="14" fillId="2" borderId="0" applyNumberFormat="0" applyAlignment="0" applyProtection="0"/>
    <xf numFmtId="0" fontId="12" fillId="7" borderId="4" applyNumberFormat="0" applyAlignment="0" applyProtection="0"/>
    <xf numFmtId="0" fontId="13" fillId="0" borderId="15" applyNumberFormat="0" applyFill="0" applyAlignment="0" applyProtection="0"/>
    <xf numFmtId="0" fontId="13" fillId="0" borderId="4" applyNumberFormat="0" applyFill="0" applyAlignment="0" applyProtection="0"/>
    <xf numFmtId="0" fontId="18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9" fillId="8" borderId="17" applyNumberFormat="0" applyAlignment="0" applyProtection="0"/>
    <xf numFmtId="0" fontId="19" fillId="9" borderId="18" applyNumberFormat="0" applyAlignment="0" applyProtection="0"/>
    <xf numFmtId="0" fontId="15" fillId="6" borderId="16" applyNumberFormat="0" applyAlignment="0" applyProtection="0"/>
    <xf numFmtId="0" fontId="3" fillId="10" borderId="19" applyNumberFormat="0" applyFont="0" applyAlignment="0" applyProtection="0"/>
    <xf numFmtId="0" fontId="10" fillId="0" borderId="22" applyNumberFormat="0" applyFill="0" applyProtection="0">
      <alignment vertical="center"/>
    </xf>
    <xf numFmtId="9" fontId="3" fillId="0" borderId="0" applyFont="0" applyFill="0" applyBorder="0" applyAlignment="0" applyProtection="0"/>
    <xf numFmtId="164" fontId="22" fillId="0" borderId="0" applyFont="0" applyFill="0" applyBorder="0" applyAlignment="0" applyProtection="0"/>
    <xf numFmtId="195" fontId="26" fillId="11" borderId="0" applyNumberFormat="0" applyFont="0" applyBorder="0" applyAlignment="0" applyProtection="0">
      <alignment horizontal="right" vertical="center" indent="1"/>
    </xf>
    <xf numFmtId="0" fontId="38" fillId="0" borderId="0" applyNumberFormat="0" applyFill="0" applyBorder="0" applyAlignment="0" applyProtection="0">
      <alignment horizontal="left" vertical="center"/>
    </xf>
    <xf numFmtId="0" fontId="47" fillId="0" borderId="0" applyFill="0" applyBorder="0">
      <alignment vertical="top" wrapText="1"/>
    </xf>
    <xf numFmtId="199" fontId="49" fillId="0" borderId="0" applyFill="0" applyBorder="0">
      <protection locked="0"/>
    </xf>
    <xf numFmtId="199" fontId="49" fillId="0" borderId="0" applyFill="0" applyBorder="0"/>
  </cellStyleXfs>
  <cellXfs count="165">
    <xf numFmtId="0" fontId="0" fillId="0" borderId="0" xfId="0">
      <alignment horizontal="left" vertical="center"/>
    </xf>
    <xf numFmtId="0" fontId="0" fillId="0" borderId="0" xfId="3" applyFont="1">
      <alignment vertical="center"/>
    </xf>
    <xf numFmtId="0" fontId="0" fillId="0" borderId="5" xfId="3" applyFont="1" applyBorder="1">
      <alignment vertical="center"/>
    </xf>
    <xf numFmtId="0" fontId="0" fillId="0" borderId="0" xfId="3" applyFont="1" applyAlignment="1"/>
    <xf numFmtId="0" fontId="0" fillId="0" borderId="14" xfId="3" applyFont="1" applyBorder="1" applyAlignment="1"/>
    <xf numFmtId="0" fontId="7" fillId="0" borderId="0" xfId="3" applyFont="1" applyAlignment="1">
      <alignment horizontal="right"/>
    </xf>
    <xf numFmtId="0" fontId="5" fillId="0" borderId="0" xfId="3" applyFont="1" applyAlignment="1">
      <alignment horizontal="left" vertical="top" wrapText="1"/>
    </xf>
    <xf numFmtId="0" fontId="9" fillId="0" borderId="0" xfId="4" applyFont="1" applyAlignment="1">
      <alignment horizontal="left" vertical="center" indent="1"/>
    </xf>
    <xf numFmtId="0" fontId="10" fillId="0" borderId="0" xfId="5" applyAlignment="1">
      <alignment horizontal="left" vertical="center" indent="3"/>
    </xf>
    <xf numFmtId="0" fontId="10" fillId="0" borderId="0" xfId="5" applyAlignment="1">
      <alignment vertical="center"/>
    </xf>
    <xf numFmtId="165" fontId="0" fillId="0" borderId="0" xfId="6" applyFont="1" applyBorder="1">
      <alignment vertical="center"/>
    </xf>
    <xf numFmtId="0" fontId="10" fillId="0" borderId="0" xfId="5" applyBorder="1" applyAlignment="1">
      <alignment horizontal="right" vertical="center"/>
    </xf>
    <xf numFmtId="0" fontId="10" fillId="0" borderId="0" xfId="5" applyBorder="1" applyAlignment="1">
      <alignment horizontal="right" vertical="top"/>
    </xf>
    <xf numFmtId="0" fontId="9" fillId="0" borderId="0" xfId="4" applyFont="1" applyAlignment="1">
      <alignment vertical="center"/>
    </xf>
    <xf numFmtId="0" fontId="0" fillId="0" borderId="0" xfId="3" applyFont="1" applyAlignment="1">
      <alignment horizontal="left" vertical="center"/>
    </xf>
    <xf numFmtId="0" fontId="0" fillId="0" borderId="0" xfId="3" applyFont="1" applyAlignment="1">
      <alignment vertical="top"/>
    </xf>
    <xf numFmtId="168" fontId="0" fillId="0" borderId="0" xfId="3" applyNumberFormat="1" applyFont="1" applyAlignment="1">
      <alignment horizontal="left" vertical="center"/>
    </xf>
    <xf numFmtId="0" fontId="0" fillId="0" borderId="0" xfId="3" applyFont="1" applyAlignment="1">
      <alignment vertical="top" wrapText="1"/>
    </xf>
    <xf numFmtId="166" fontId="0" fillId="0" borderId="0" xfId="7" applyFont="1" applyBorder="1" applyAlignment="1">
      <alignment vertical="center"/>
    </xf>
    <xf numFmtId="0" fontId="10" fillId="0" borderId="0" xfId="5" applyAlignment="1">
      <alignment horizontal="left" vertical="center"/>
    </xf>
    <xf numFmtId="0" fontId="0" fillId="0" borderId="20" xfId="0" applyBorder="1">
      <alignment horizontal="left" vertical="center"/>
    </xf>
    <xf numFmtId="192" fontId="7" fillId="0" borderId="21" xfId="0" applyNumberFormat="1" applyFont="1" applyBorder="1" applyAlignment="1">
      <alignment horizontal="right" vertical="top"/>
    </xf>
    <xf numFmtId="0" fontId="20" fillId="0" borderId="22" xfId="0" applyFont="1" applyBorder="1">
      <alignment horizontal="left" vertical="center"/>
    </xf>
    <xf numFmtId="0" fontId="20" fillId="0" borderId="23" xfId="0" applyFont="1" applyBorder="1">
      <alignment horizontal="left" vertical="center"/>
    </xf>
    <xf numFmtId="49" fontId="7" fillId="0" borderId="22" xfId="0" applyNumberFormat="1" applyFont="1" applyBorder="1" applyAlignment="1">
      <alignment horizontal="right" vertical="top"/>
    </xf>
    <xf numFmtId="192" fontId="7" fillId="0" borderId="24" xfId="0" applyNumberFormat="1" applyFont="1" applyBorder="1" applyAlignment="1">
      <alignment horizontal="right" vertical="top"/>
    </xf>
    <xf numFmtId="0" fontId="20" fillId="0" borderId="25" xfId="0" applyFont="1" applyBorder="1">
      <alignment horizontal="left" vertical="center"/>
    </xf>
    <xf numFmtId="0" fontId="20" fillId="0" borderId="26" xfId="0" applyFont="1" applyBorder="1">
      <alignment horizontal="left" vertical="center"/>
    </xf>
    <xf numFmtId="193" fontId="7" fillId="0" borderId="25" xfId="43" applyNumberFormat="1" applyFont="1" applyFill="1" applyBorder="1" applyAlignment="1">
      <alignment horizontal="right" vertical="top"/>
    </xf>
    <xf numFmtId="192" fontId="7" fillId="0" borderId="29" xfId="0" applyNumberFormat="1" applyFont="1" applyBorder="1" applyAlignment="1">
      <alignment horizontal="right" vertical="top"/>
    </xf>
    <xf numFmtId="0" fontId="20" fillId="0" borderId="30" xfId="0" applyFont="1" applyBorder="1">
      <alignment horizontal="left" vertical="center"/>
    </xf>
    <xf numFmtId="0" fontId="20" fillId="0" borderId="0" xfId="0" applyFont="1">
      <alignment horizontal="left" vertical="center"/>
    </xf>
    <xf numFmtId="49" fontId="7" fillId="0" borderId="31" xfId="0" applyNumberFormat="1" applyFont="1" applyBorder="1" applyAlignment="1">
      <alignment horizontal="right" vertical="top"/>
    </xf>
    <xf numFmtId="0" fontId="20" fillId="0" borderId="32" xfId="0" applyFont="1" applyBorder="1">
      <alignment horizontal="left" vertical="center"/>
    </xf>
    <xf numFmtId="0" fontId="23" fillId="0" borderId="35" xfId="44" applyNumberFormat="1" applyFont="1" applyFill="1" applyBorder="1" applyAlignment="1">
      <alignment horizontal="left" vertical="center"/>
    </xf>
    <xf numFmtId="196" fontId="24" fillId="0" borderId="36" xfId="0" applyNumberFormat="1" applyFont="1" applyBorder="1" applyAlignment="1">
      <alignment horizontal="right" vertical="center"/>
    </xf>
    <xf numFmtId="49" fontId="0" fillId="0" borderId="0" xfId="0" applyNumberFormat="1" applyAlignment="1">
      <alignment horizontal="right" vertical="center" indent="1"/>
    </xf>
    <xf numFmtId="14" fontId="25" fillId="0" borderId="37" xfId="44" applyNumberFormat="1" applyFont="1" applyFill="1" applyBorder="1" applyAlignment="1">
      <alignment horizontal="left" vertical="center"/>
    </xf>
    <xf numFmtId="196" fontId="24" fillId="0" borderId="38" xfId="0" applyNumberFormat="1" applyFont="1" applyBorder="1" applyAlignment="1">
      <alignment horizontal="right" vertical="center"/>
    </xf>
    <xf numFmtId="194" fontId="27" fillId="0" borderId="27" xfId="0" applyNumberFormat="1" applyFont="1" applyBorder="1" applyAlignment="1">
      <alignment horizontal="right" vertical="center"/>
    </xf>
    <xf numFmtId="0" fontId="29" fillId="0" borderId="28" xfId="0" applyFont="1" applyBorder="1">
      <alignment horizontal="left" vertical="center"/>
    </xf>
    <xf numFmtId="49" fontId="30" fillId="0" borderId="0" xfId="0" applyNumberFormat="1" applyFont="1" applyAlignment="1">
      <alignment horizontal="right" vertical="center" wrapText="1"/>
    </xf>
    <xf numFmtId="0" fontId="30" fillId="0" borderId="0" xfId="0" applyFont="1" applyAlignment="1">
      <alignment horizontal="center" vertical="center" wrapText="1"/>
    </xf>
    <xf numFmtId="195" fontId="30" fillId="0" borderId="0" xfId="0" applyNumberFormat="1" applyFont="1" applyAlignment="1">
      <alignment horizontal="right" vertical="center" indent="1"/>
    </xf>
    <xf numFmtId="197" fontId="30" fillId="0" borderId="0" xfId="0" applyNumberFormat="1" applyFont="1" applyAlignment="1">
      <alignment horizontal="left" vertical="center" wrapText="1" indent="4"/>
    </xf>
    <xf numFmtId="195" fontId="30" fillId="0" borderId="0" xfId="0" applyNumberFormat="1" applyFont="1" applyAlignment="1" applyProtection="1">
      <alignment horizontal="right" vertical="center" indent="1"/>
      <protection locked="0"/>
    </xf>
    <xf numFmtId="49" fontId="7" fillId="0" borderId="34" xfId="0" applyNumberFormat="1" applyFont="1" applyBorder="1" applyAlignment="1">
      <alignment horizontal="center" vertical="center" wrapText="1"/>
    </xf>
    <xf numFmtId="49" fontId="7" fillId="0" borderId="33" xfId="0" applyNumberFormat="1" applyFont="1" applyBorder="1" applyAlignment="1">
      <alignment horizontal="center" vertical="center" wrapText="1"/>
    </xf>
    <xf numFmtId="49" fontId="7" fillId="0" borderId="39" xfId="0" applyNumberFormat="1" applyFont="1" applyBorder="1" applyAlignment="1">
      <alignment horizontal="center" vertical="center" wrapText="1"/>
    </xf>
    <xf numFmtId="0" fontId="30" fillId="0" borderId="41" xfId="0" applyFont="1" applyBorder="1" applyAlignment="1">
      <alignment horizontal="center" vertical="center" wrapText="1"/>
    </xf>
    <xf numFmtId="0" fontId="30" fillId="0" borderId="41" xfId="0" applyFont="1" applyBorder="1" applyAlignment="1" applyProtection="1">
      <alignment horizontal="center" vertical="center" wrapText="1"/>
      <protection locked="0"/>
    </xf>
    <xf numFmtId="0" fontId="30" fillId="0" borderId="40" xfId="0" applyFont="1" applyBorder="1" applyAlignment="1">
      <alignment horizontal="center" vertical="center" wrapText="1"/>
    </xf>
    <xf numFmtId="0" fontId="30" fillId="0" borderId="40" xfId="0" applyFont="1" applyBorder="1" applyAlignment="1" applyProtection="1">
      <alignment horizontal="center" vertical="center" wrapText="1"/>
      <protection locked="0"/>
    </xf>
    <xf numFmtId="0" fontId="30" fillId="0" borderId="42" xfId="0" applyFont="1" applyBorder="1" applyAlignment="1">
      <alignment horizontal="center" vertical="center" wrapText="1"/>
    </xf>
    <xf numFmtId="0" fontId="30" fillId="0" borderId="42" xfId="0" applyFont="1" applyBorder="1" applyAlignment="1" applyProtection="1">
      <alignment horizontal="center" vertical="center" wrapText="1"/>
      <protection locked="0"/>
    </xf>
    <xf numFmtId="0" fontId="34" fillId="0" borderId="0" xfId="5" applyFont="1" applyAlignment="1">
      <alignment horizontal="left" vertical="center" indent="3"/>
    </xf>
    <xf numFmtId="0" fontId="35" fillId="0" borderId="0" xfId="3" applyFont="1" applyAlignment="1">
      <alignment horizontal="left" vertical="center"/>
    </xf>
    <xf numFmtId="0" fontId="36" fillId="0" borderId="0" xfId="5" applyFont="1" applyAlignment="1">
      <alignment horizontal="left" vertical="center" indent="3"/>
    </xf>
    <xf numFmtId="0" fontId="36" fillId="0" borderId="0" xfId="5" applyFont="1" applyAlignment="1">
      <alignment horizontal="left" vertical="top" indent="3"/>
    </xf>
    <xf numFmtId="0" fontId="37" fillId="0" borderId="0" xfId="3" applyFont="1">
      <alignment vertical="center"/>
    </xf>
    <xf numFmtId="0" fontId="0" fillId="0" borderId="44" xfId="3" applyFont="1" applyBorder="1">
      <alignment vertical="center"/>
    </xf>
    <xf numFmtId="166" fontId="0" fillId="0" borderId="45" xfId="7" applyFont="1" applyBorder="1" applyAlignment="1">
      <alignment vertical="center"/>
    </xf>
    <xf numFmtId="0" fontId="0" fillId="0" borderId="45" xfId="3" applyFont="1" applyBorder="1" applyAlignment="1">
      <alignment vertical="top"/>
    </xf>
    <xf numFmtId="0" fontId="0" fillId="0" borderId="45" xfId="3" applyFont="1" applyBorder="1">
      <alignment vertical="center"/>
    </xf>
    <xf numFmtId="0" fontId="0" fillId="0" borderId="45" xfId="3" applyFont="1" applyBorder="1" applyAlignment="1">
      <alignment horizontal="left" vertical="center"/>
    </xf>
    <xf numFmtId="0" fontId="0" fillId="0" borderId="46" xfId="3" applyFont="1" applyBorder="1">
      <alignment vertical="center"/>
    </xf>
    <xf numFmtId="0" fontId="9" fillId="0" borderId="0" xfId="4" applyNumberFormat="1" applyFont="1" applyBorder="1" applyAlignment="1">
      <alignment horizontal="left" vertical="center" indent="1"/>
    </xf>
    <xf numFmtId="0" fontId="9" fillId="0" borderId="0" xfId="4" applyFont="1" applyBorder="1" applyAlignment="1">
      <alignment horizontal="left" vertical="center" indent="1"/>
    </xf>
    <xf numFmtId="0" fontId="8" fillId="0" borderId="0" xfId="4" applyBorder="1" applyAlignment="1">
      <alignment horizontal="left" vertical="center" indent="1"/>
    </xf>
    <xf numFmtId="0" fontId="0" fillId="0" borderId="47" xfId="3" applyFont="1" applyBorder="1">
      <alignment vertical="center"/>
    </xf>
    <xf numFmtId="0" fontId="0" fillId="0" borderId="48" xfId="3" applyFont="1" applyBorder="1">
      <alignment vertical="center"/>
    </xf>
    <xf numFmtId="0" fontId="0" fillId="0" borderId="49" xfId="3" applyFont="1" applyBorder="1">
      <alignment vertical="center"/>
    </xf>
    <xf numFmtId="198" fontId="32" fillId="13" borderId="43" xfId="0" applyNumberFormat="1" applyFont="1" applyFill="1" applyBorder="1" applyAlignment="1">
      <alignment horizontal="center" vertical="center" wrapText="1"/>
    </xf>
    <xf numFmtId="0" fontId="42" fillId="0" borderId="0" xfId="5" applyFont="1" applyBorder="1" applyAlignment="1">
      <alignment horizontal="right" vertical="center"/>
    </xf>
    <xf numFmtId="0" fontId="42" fillId="0" borderId="0" xfId="5" applyFont="1" applyAlignment="1">
      <alignment horizontal="left" vertical="center" indent="3"/>
    </xf>
    <xf numFmtId="0" fontId="43" fillId="0" borderId="0" xfId="3" applyFont="1" applyAlignment="1">
      <alignment horizontal="left" vertical="center"/>
    </xf>
    <xf numFmtId="0" fontId="42" fillId="0" borderId="0" xfId="5" applyFont="1" applyAlignment="1">
      <alignment horizontal="left" vertical="top" indent="3"/>
    </xf>
    <xf numFmtId="0" fontId="43" fillId="0" borderId="0" xfId="3" applyFont="1">
      <alignment vertical="center"/>
    </xf>
    <xf numFmtId="49" fontId="41" fillId="15" borderId="50" xfId="0" applyNumberFormat="1" applyFont="1" applyFill="1" applyBorder="1" applyAlignment="1">
      <alignment horizontal="center" vertical="center" wrapText="1"/>
    </xf>
    <xf numFmtId="49" fontId="41" fillId="15" borderId="51" xfId="0" applyNumberFormat="1" applyFont="1" applyFill="1" applyBorder="1" applyAlignment="1">
      <alignment horizontal="center" vertical="center" wrapText="1"/>
    </xf>
    <xf numFmtId="49" fontId="41" fillId="15" borderId="52" xfId="0" applyNumberFormat="1" applyFont="1" applyFill="1" applyBorder="1" applyAlignment="1">
      <alignment horizontal="center" vertical="center" wrapText="1"/>
    </xf>
    <xf numFmtId="49" fontId="33" fillId="0" borderId="53" xfId="0" applyNumberFormat="1" applyFont="1" applyBorder="1" applyAlignment="1">
      <alignment horizontal="center" vertical="center" wrapText="1"/>
    </xf>
    <xf numFmtId="49" fontId="33" fillId="0" borderId="30" xfId="0" applyNumberFormat="1" applyFont="1" applyBorder="1" applyAlignment="1">
      <alignment horizontal="center" vertical="center" wrapText="1"/>
    </xf>
    <xf numFmtId="49" fontId="33" fillId="0" borderId="54" xfId="0" applyNumberFormat="1" applyFont="1" applyBorder="1" applyAlignment="1">
      <alignment horizontal="center" vertical="center" wrapText="1"/>
    </xf>
    <xf numFmtId="49" fontId="32" fillId="13" borderId="58" xfId="0" applyNumberFormat="1" applyFont="1" applyFill="1" applyBorder="1" applyAlignment="1">
      <alignment horizontal="right" vertical="center" wrapText="1"/>
    </xf>
    <xf numFmtId="0" fontId="32" fillId="14" borderId="59" xfId="0" applyFont="1" applyFill="1" applyBorder="1" applyAlignment="1">
      <alignment horizontal="left" vertical="center" wrapText="1"/>
    </xf>
    <xf numFmtId="1" fontId="32" fillId="13" borderId="59" xfId="0" applyNumberFormat="1" applyFont="1" applyFill="1" applyBorder="1" applyAlignment="1">
      <alignment horizontal="center" vertical="center" wrapText="1"/>
    </xf>
    <xf numFmtId="198" fontId="32" fillId="13" borderId="59" xfId="0" applyNumberFormat="1" applyFont="1" applyFill="1" applyBorder="1" applyAlignment="1">
      <alignment horizontal="right" vertical="center" indent="1"/>
    </xf>
    <xf numFmtId="195" fontId="32" fillId="13" borderId="60" xfId="0" applyNumberFormat="1" applyFont="1" applyFill="1" applyBorder="1" applyAlignment="1">
      <alignment horizontal="right" vertical="center" indent="1"/>
    </xf>
    <xf numFmtId="197" fontId="30" fillId="0" borderId="56" xfId="0" applyNumberFormat="1" applyFont="1" applyBorder="1" applyAlignment="1">
      <alignment horizontal="left" vertical="center" wrapText="1" indent="4"/>
    </xf>
    <xf numFmtId="1" fontId="30" fillId="0" borderId="56" xfId="0" applyNumberFormat="1" applyFont="1" applyBorder="1" applyAlignment="1">
      <alignment horizontal="center" vertical="center" wrapText="1"/>
    </xf>
    <xf numFmtId="1" fontId="30" fillId="0" borderId="61" xfId="0" applyNumberFormat="1" applyFont="1" applyBorder="1" applyAlignment="1">
      <alignment horizontal="center" vertical="center" wrapText="1"/>
    </xf>
    <xf numFmtId="195" fontId="30" fillId="0" borderId="56" xfId="0" applyNumberFormat="1" applyFont="1" applyBorder="1" applyAlignment="1">
      <alignment horizontal="right" vertical="center" indent="1"/>
    </xf>
    <xf numFmtId="195" fontId="30" fillId="0" borderId="57" xfId="0" applyNumberFormat="1" applyFont="1" applyBorder="1" applyAlignment="1">
      <alignment horizontal="right" vertical="center" indent="1"/>
    </xf>
    <xf numFmtId="49" fontId="30" fillId="0" borderId="55" xfId="0" applyNumberFormat="1" applyFont="1" applyBorder="1" applyAlignment="1">
      <alignment horizontal="right" vertical="center" wrapText="1"/>
    </xf>
    <xf numFmtId="49" fontId="46" fillId="0" borderId="62" xfId="0" applyNumberFormat="1" applyFont="1" applyBorder="1" applyAlignment="1">
      <alignment horizontal="left"/>
    </xf>
    <xf numFmtId="0" fontId="48" fillId="0" borderId="2" xfId="47" applyFont="1" applyBorder="1" applyAlignment="1">
      <alignment horizontal="right" vertical="top" wrapText="1"/>
    </xf>
    <xf numFmtId="0" fontId="46" fillId="0" borderId="2" xfId="0" applyFont="1" applyBorder="1" applyAlignment="1"/>
    <xf numFmtId="199" fontId="46" fillId="0" borderId="2" xfId="48" applyFont="1" applyBorder="1">
      <protection locked="0"/>
    </xf>
    <xf numFmtId="199" fontId="46" fillId="0" borderId="63" xfId="49" applyFont="1" applyBorder="1"/>
    <xf numFmtId="49" fontId="7" fillId="0" borderId="25" xfId="0" applyNumberFormat="1" applyFont="1" applyBorder="1" applyAlignment="1">
      <alignment horizontal="right" vertical="top"/>
    </xf>
    <xf numFmtId="0" fontId="29" fillId="0" borderId="25" xfId="0" applyFont="1" applyBorder="1">
      <alignment horizontal="left" vertical="center"/>
    </xf>
    <xf numFmtId="194" fontId="27" fillId="0" borderId="25" xfId="0" applyNumberFormat="1" applyFont="1" applyBorder="1" applyAlignment="1">
      <alignment horizontal="right" vertical="center"/>
    </xf>
    <xf numFmtId="197" fontId="30" fillId="0" borderId="32" xfId="0" applyNumberFormat="1" applyFont="1" applyBorder="1" applyAlignment="1">
      <alignment horizontal="left" vertical="center" wrapText="1" indent="4"/>
    </xf>
    <xf numFmtId="197" fontId="30" fillId="0" borderId="56" xfId="0" applyNumberFormat="1" applyFont="1" applyBorder="1" applyAlignment="1">
      <alignment horizontal="left" vertical="center" wrapText="1" indent="6"/>
    </xf>
    <xf numFmtId="49" fontId="46" fillId="0" borderId="0" xfId="0" applyNumberFormat="1" applyFont="1" applyAlignment="1">
      <alignment horizontal="left"/>
    </xf>
    <xf numFmtId="0" fontId="48" fillId="0" borderId="32" xfId="47" applyFont="1" applyBorder="1" applyAlignment="1">
      <alignment horizontal="right" vertical="top" wrapText="1"/>
    </xf>
    <xf numFmtId="0" fontId="46" fillId="0" borderId="32" xfId="0" applyFont="1" applyBorder="1" applyAlignment="1"/>
    <xf numFmtId="0" fontId="46" fillId="0" borderId="0" xfId="0" applyFont="1" applyAlignment="1"/>
    <xf numFmtId="199" fontId="46" fillId="0" borderId="32" xfId="48" applyFont="1" applyBorder="1">
      <protection locked="0"/>
    </xf>
    <xf numFmtId="199" fontId="46" fillId="0" borderId="32" xfId="49" applyFont="1" applyBorder="1"/>
    <xf numFmtId="197" fontId="30" fillId="0" borderId="32" xfId="0" applyNumberFormat="1" applyFont="1" applyBorder="1" applyAlignment="1">
      <alignment horizontal="left" vertical="center" wrapText="1" indent="6"/>
    </xf>
    <xf numFmtId="195" fontId="30" fillId="0" borderId="32" xfId="0" applyNumberFormat="1" applyFont="1" applyBorder="1" applyAlignment="1">
      <alignment horizontal="right" vertical="center" indent="1"/>
    </xf>
    <xf numFmtId="7" fontId="27" fillId="12" borderId="2" xfId="0" applyNumberFormat="1" applyFont="1" applyFill="1" applyBorder="1" applyAlignment="1">
      <alignment horizontal="right" vertical="center"/>
    </xf>
    <xf numFmtId="8" fontId="7" fillId="0" borderId="24" xfId="0" applyNumberFormat="1" applyFont="1" applyBorder="1" applyAlignment="1">
      <alignment horizontal="right" vertical="top"/>
    </xf>
    <xf numFmtId="8" fontId="7" fillId="0" borderId="64" xfId="0" applyNumberFormat="1" applyFont="1" applyBorder="1" applyAlignment="1">
      <alignment horizontal="right" vertical="top"/>
    </xf>
    <xf numFmtId="0" fontId="50" fillId="0" borderId="0" xfId="0" applyFont="1">
      <alignment horizontal="left" vertical="center"/>
    </xf>
    <xf numFmtId="197" fontId="30" fillId="0" borderId="32" xfId="0" applyNumberFormat="1" applyFont="1" applyBorder="1" applyAlignment="1">
      <alignment horizontal="left" vertical="center" wrapText="1" indent="9"/>
    </xf>
    <xf numFmtId="0" fontId="0" fillId="0" borderId="0" xfId="3" applyFont="1" applyAlignment="1">
      <alignment horizontal="left" vertical="top" wrapText="1"/>
    </xf>
    <xf numFmtId="0" fontId="0" fillId="0" borderId="0" xfId="3" applyFont="1" applyAlignment="1">
      <alignment horizontal="left" vertical="center"/>
    </xf>
    <xf numFmtId="22" fontId="0" fillId="0" borderId="0" xfId="3" applyNumberFormat="1" applyFont="1" applyAlignment="1">
      <alignment horizontal="left" vertical="center"/>
    </xf>
    <xf numFmtId="14" fontId="0" fillId="0" borderId="0" xfId="3" applyNumberFormat="1" applyFont="1" applyAlignment="1">
      <alignment horizontal="left" vertical="center"/>
    </xf>
    <xf numFmtId="167" fontId="0" fillId="0" borderId="0" xfId="3" applyNumberFormat="1" applyFont="1" applyAlignment="1">
      <alignment horizontal="left" vertical="center"/>
    </xf>
    <xf numFmtId="0" fontId="44" fillId="0" borderId="3" xfId="3" applyFont="1" applyBorder="1" applyAlignment="1">
      <alignment horizontal="left" vertical="center" indent="2"/>
    </xf>
    <xf numFmtId="0" fontId="44" fillId="0" borderId="4" xfId="3" applyFont="1" applyBorder="1" applyAlignment="1">
      <alignment horizontal="left" vertical="center" indent="2"/>
    </xf>
    <xf numFmtId="0" fontId="44" fillId="0" borderId="5" xfId="3" applyFont="1" applyBorder="1" applyAlignment="1">
      <alignment horizontal="left" vertical="center" indent="2"/>
    </xf>
    <xf numFmtId="0" fontId="44" fillId="0" borderId="0" xfId="3" applyFont="1" applyAlignment="1">
      <alignment horizontal="left" vertical="center" indent="2"/>
    </xf>
    <xf numFmtId="0" fontId="39" fillId="13" borderId="6" xfId="3" applyFont="1" applyFill="1" applyBorder="1" applyAlignment="1">
      <alignment horizontal="right" vertical="center"/>
    </xf>
    <xf numFmtId="0" fontId="39" fillId="13" borderId="7" xfId="3" applyFont="1" applyFill="1" applyBorder="1" applyAlignment="1">
      <alignment horizontal="right" vertical="center"/>
    </xf>
    <xf numFmtId="0" fontId="39" fillId="13" borderId="8" xfId="3" applyFont="1" applyFill="1" applyBorder="1" applyAlignment="1">
      <alignment horizontal="right" vertical="center"/>
    </xf>
    <xf numFmtId="0" fontId="39" fillId="13" borderId="9" xfId="3" applyFont="1" applyFill="1" applyBorder="1" applyAlignment="1">
      <alignment horizontal="right" vertical="center"/>
    </xf>
    <xf numFmtId="0" fontId="39" fillId="13" borderId="0" xfId="3" applyFont="1" applyFill="1" applyAlignment="1">
      <alignment horizontal="right" vertical="center"/>
    </xf>
    <xf numFmtId="0" fontId="39" fillId="13" borderId="10" xfId="3" applyFont="1" applyFill="1" applyBorder="1" applyAlignment="1">
      <alignment horizontal="right" vertical="center"/>
    </xf>
    <xf numFmtId="0" fontId="39" fillId="13" borderId="11" xfId="3" applyFont="1" applyFill="1" applyBorder="1" applyAlignment="1">
      <alignment horizontal="right" vertical="center"/>
    </xf>
    <xf numFmtId="0" fontId="39" fillId="13" borderId="12" xfId="3" applyFont="1" applyFill="1" applyBorder="1" applyAlignment="1">
      <alignment horizontal="right" vertical="center"/>
    </xf>
    <xf numFmtId="0" fontId="39" fillId="13" borderId="13" xfId="3" applyFont="1" applyFill="1" applyBorder="1" applyAlignment="1">
      <alignment horizontal="right" vertical="center"/>
    </xf>
    <xf numFmtId="0" fontId="0" fillId="0" borderId="9" xfId="3" applyFont="1" applyBorder="1" applyAlignment="1">
      <alignment horizontal="center" vertical="center"/>
    </xf>
    <xf numFmtId="0" fontId="4" fillId="0" borderId="0" xfId="3" applyFont="1" applyAlignment="1">
      <alignment horizontal="left" vertical="top"/>
    </xf>
    <xf numFmtId="0" fontId="4" fillId="0" borderId="14" xfId="3" applyFont="1" applyBorder="1" applyAlignment="1">
      <alignment horizontal="left" vertical="top"/>
    </xf>
    <xf numFmtId="0" fontId="0" fillId="0" borderId="5" xfId="3" applyFont="1" applyBorder="1" applyAlignment="1">
      <alignment horizontal="center" vertical="center"/>
    </xf>
    <xf numFmtId="0" fontId="0" fillId="0" borderId="0" xfId="3" applyFont="1" applyAlignment="1">
      <alignment horizontal="center" vertical="center"/>
    </xf>
    <xf numFmtId="0" fontId="41" fillId="0" borderId="0" xfId="3" applyFont="1" applyAlignment="1">
      <alignment horizontal="right"/>
    </xf>
    <xf numFmtId="0" fontId="11" fillId="0" borderId="0" xfId="0" applyFont="1" applyAlignment="1">
      <alignment horizontal="center" vertical="center"/>
    </xf>
    <xf numFmtId="0" fontId="40" fillId="0" borderId="5" xfId="3" applyFont="1" applyBorder="1" applyAlignment="1">
      <alignment horizontal="left" vertical="top" wrapText="1"/>
    </xf>
    <xf numFmtId="0" fontId="40" fillId="0" borderId="0" xfId="3" applyFont="1" applyAlignment="1">
      <alignment horizontal="left" vertical="top" wrapText="1"/>
    </xf>
    <xf numFmtId="0" fontId="6" fillId="0" borderId="0" xfId="3" applyFont="1" applyAlignment="1">
      <alignment horizontal="center" vertical="center"/>
    </xf>
    <xf numFmtId="0" fontId="6" fillId="0" borderId="14" xfId="3" applyFont="1" applyBorder="1" applyAlignment="1">
      <alignment horizontal="center" vertical="center"/>
    </xf>
    <xf numFmtId="0" fontId="0" fillId="0" borderId="14" xfId="3" applyFont="1" applyBorder="1" applyAlignment="1">
      <alignment horizontal="center" vertical="center"/>
    </xf>
    <xf numFmtId="168" fontId="0" fillId="0" borderId="0" xfId="3" applyNumberFormat="1" applyFont="1" applyAlignment="1">
      <alignment horizontal="left" vertical="center"/>
    </xf>
    <xf numFmtId="0" fontId="0" fillId="0" borderId="45" xfId="3" applyFont="1" applyBorder="1" applyAlignment="1">
      <alignment horizontal="left" vertical="top" wrapText="1"/>
    </xf>
    <xf numFmtId="166" fontId="0" fillId="0" borderId="0" xfId="7" applyFont="1" applyBorder="1" applyAlignment="1">
      <alignment horizontal="left" vertical="center"/>
    </xf>
    <xf numFmtId="166" fontId="0" fillId="0" borderId="45" xfId="7" applyFont="1" applyBorder="1" applyAlignment="1">
      <alignment horizontal="left" vertical="center"/>
    </xf>
    <xf numFmtId="0" fontId="38" fillId="0" borderId="0" xfId="46" applyBorder="1" applyAlignment="1">
      <alignment horizontal="left" vertical="center"/>
    </xf>
    <xf numFmtId="0" fontId="0" fillId="0" borderId="45" xfId="3" applyFont="1" applyBorder="1" applyAlignment="1">
      <alignment horizontal="left" vertical="center"/>
    </xf>
    <xf numFmtId="0" fontId="38" fillId="0" borderId="0" xfId="46" applyAlignment="1">
      <alignment horizontal="left" vertical="center"/>
    </xf>
    <xf numFmtId="0" fontId="45" fillId="0" borderId="26" xfId="0" applyFont="1" applyBorder="1" applyAlignment="1">
      <alignment horizontal="center" vertical="center"/>
    </xf>
    <xf numFmtId="0" fontId="45" fillId="0" borderId="25" xfId="0" applyFont="1" applyBorder="1" applyAlignment="1">
      <alignment horizontal="center" vertical="center"/>
    </xf>
    <xf numFmtId="0" fontId="45" fillId="0" borderId="24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0" fontId="28" fillId="0" borderId="25" xfId="0" applyFont="1" applyBorder="1" applyAlignment="1">
      <alignment horizontal="center" vertical="center"/>
    </xf>
    <xf numFmtId="0" fontId="28" fillId="0" borderId="24" xfId="0" applyFont="1" applyBorder="1" applyAlignment="1">
      <alignment horizontal="center" vertical="center"/>
    </xf>
  </cellXfs>
  <cellStyles count="50">
    <cellStyle name="-" xfId="8" xr:uid="{00000000-0005-0000-0000-000000000000}"/>
    <cellStyle name="#" xfId="9" xr:uid="{00000000-0005-0000-0000-000001000000}"/>
    <cellStyle name="__iAO_Montant" xfId="49" xr:uid="{B467079A-ADC6-4FCD-9C93-CAE6259F1084}"/>
    <cellStyle name="__iAO_Prix" xfId="48" xr:uid="{268B9455-FEE5-4AEE-8AFE-C977886CC955}"/>
    <cellStyle name="__iAO_Titre3" xfId="47" xr:uid="{54C499EE-1857-4FC8-AF7E-691B529DF3F7}"/>
    <cellStyle name="°C" xfId="10" xr:uid="{00000000-0005-0000-0000-000002000000}"/>
    <cellStyle name="°K" xfId="11" xr:uid="{00000000-0005-0000-0000-000003000000}"/>
    <cellStyle name="0,00 € HT" xfId="12" xr:uid="{00000000-0005-0000-0000-000004000000}"/>
    <cellStyle name="0,00 € TTC" xfId="13" xr:uid="{00000000-0005-0000-0000-000005000000}"/>
    <cellStyle name="A" xfId="6" xr:uid="{00000000-0005-0000-0000-000006000000}"/>
    <cellStyle name="Calcul" xfId="40" builtinId="22" customBuiltin="1"/>
    <cellStyle name="Cellule liée" xfId="2" builtinId="24" customBuiltin="1"/>
    <cellStyle name="Entrée" xfId="38" builtinId="20" customBuiltin="1"/>
    <cellStyle name="Faible" xfId="45" xr:uid="{D730684B-8144-4104-A814-4F89EED5E85A}"/>
    <cellStyle name="h" xfId="14" xr:uid="{00000000-0005-0000-0000-000008000000}"/>
    <cellStyle name="Insatisfaisant" xfId="36" builtinId="27" customBuiltin="1"/>
    <cellStyle name="k€" xfId="15" xr:uid="{00000000-0005-0000-0000-000009000000}"/>
    <cellStyle name="kg" xfId="16" xr:uid="{00000000-0005-0000-0000-00000A000000}"/>
    <cellStyle name="kJ" xfId="17" xr:uid="{00000000-0005-0000-0000-00000B000000}"/>
    <cellStyle name="kW" xfId="18" xr:uid="{00000000-0005-0000-0000-00000C000000}"/>
    <cellStyle name="kWh" xfId="19" xr:uid="{00000000-0005-0000-0000-00000D000000}"/>
    <cellStyle name="l/s" xfId="20" xr:uid="{00000000-0005-0000-0000-00000E000000}"/>
    <cellStyle name="Lien hypertexte" xfId="46" builtinId="8"/>
    <cellStyle name="m" xfId="21" xr:uid="{00000000-0005-0000-0000-00000F000000}"/>
    <cellStyle name="m²" xfId="22" xr:uid="{00000000-0005-0000-0000-000010000000}"/>
    <cellStyle name="m³" xfId="23" xr:uid="{00000000-0005-0000-0000-000011000000}"/>
    <cellStyle name="m³/h" xfId="24" xr:uid="{00000000-0005-0000-0000-000012000000}"/>
    <cellStyle name="mCE" xfId="25" xr:uid="{00000000-0005-0000-0000-000013000000}"/>
    <cellStyle name="Milliers 2" xfId="44" xr:uid="{4809E34F-EC53-4F6F-8FC4-46E02F166C05}"/>
    <cellStyle name="min" xfId="26" xr:uid="{00000000-0005-0000-0000-000015000000}"/>
    <cellStyle name="MJ" xfId="27" xr:uid="{00000000-0005-0000-0000-000016000000}"/>
    <cellStyle name="MWh" xfId="28" xr:uid="{00000000-0005-0000-0000-000017000000}"/>
    <cellStyle name="Neutre" xfId="37" builtinId="28" customBuiltin="1"/>
    <cellStyle name="Normal" xfId="0" builtinId="0" customBuiltin="1"/>
    <cellStyle name="Normal 2" xfId="3" xr:uid="{00000000-0005-0000-0000-000019000000}"/>
    <cellStyle name="Note" xfId="41" builtinId="10" customBuiltin="1"/>
    <cellStyle name="Pourcentage" xfId="43" builtinId="5"/>
    <cellStyle name="Réf. intense" xfId="4" xr:uid="{00000000-0005-0000-0000-00001A000000}"/>
    <cellStyle name="Réf. pâle" xfId="5" xr:uid="{00000000-0005-0000-0000-00001B000000}"/>
    <cellStyle name="Satisfaisant" xfId="35" builtinId="26" customBuiltin="1"/>
    <cellStyle name="Sortie" xfId="39" builtinId="21" customBuiltin="1"/>
    <cellStyle name="Téléphone" xfId="7" xr:uid="{00000000-0005-0000-0000-00001C000000}"/>
    <cellStyle name="Titre" xfId="1" builtinId="15" customBuiltin="1"/>
    <cellStyle name="Titre 1" xfId="31" builtinId="16" customBuiltin="1"/>
    <cellStyle name="Titre 2" xfId="32" builtinId="17" customBuiltin="1"/>
    <cellStyle name="Titre 3" xfId="33" builtinId="18" customBuiltin="1"/>
    <cellStyle name="Titre 4" xfId="34" builtinId="19" customBuiltin="1"/>
    <cellStyle name="Total" xfId="42" builtinId="25" customBuiltin="1"/>
    <cellStyle name="Vol/h" xfId="29" xr:uid="{00000000-0005-0000-0000-00001F000000}"/>
    <cellStyle name="W" xfId="30" xr:uid="{00000000-0005-0000-0000-000020000000}"/>
  </cellStyles>
  <dxfs count="71">
    <dxf>
      <font>
        <color theme="5"/>
      </font>
      <fill>
        <patternFill>
          <bgColor theme="5" tint="0.79998168889431442"/>
        </patternFill>
      </fill>
    </dxf>
    <dxf>
      <font>
        <color theme="7"/>
      </font>
      <fill>
        <patternFill>
          <bgColor theme="7" tint="0.79998168889431442"/>
        </patternFill>
      </fill>
    </dxf>
    <dxf>
      <font>
        <color theme="5"/>
      </font>
      <fill>
        <patternFill>
          <bgColor theme="5" tint="0.79998168889431442"/>
        </patternFill>
      </fill>
    </dxf>
    <dxf>
      <font>
        <color theme="7"/>
      </font>
      <fill>
        <patternFill>
          <bgColor theme="7" tint="0.79998168889431442"/>
        </patternFill>
      </fill>
    </dxf>
    <dxf>
      <font>
        <color theme="5"/>
      </font>
      <fill>
        <patternFill>
          <bgColor theme="5" tint="0.79998168889431442"/>
        </patternFill>
      </fill>
    </dxf>
    <dxf>
      <font>
        <color theme="7"/>
      </font>
      <fill>
        <patternFill>
          <bgColor theme="7" tint="0.79998168889431442"/>
        </patternFill>
      </fill>
    </dxf>
    <dxf>
      <font>
        <color theme="5"/>
      </font>
      <fill>
        <patternFill>
          <bgColor theme="5" tint="0.79998168889431442"/>
        </patternFill>
      </fill>
    </dxf>
    <dxf>
      <font>
        <color theme="7"/>
      </font>
      <fill>
        <patternFill>
          <bgColor theme="7" tint="0.79998168889431442"/>
        </patternFill>
      </fill>
    </dxf>
    <dxf>
      <font>
        <color theme="5"/>
      </font>
      <fill>
        <patternFill>
          <bgColor theme="5" tint="0.79998168889431442"/>
        </patternFill>
      </fill>
    </dxf>
    <dxf>
      <font>
        <color theme="7"/>
      </font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ont>
        <color theme="7"/>
      </font>
      <fill>
        <patternFill>
          <bgColor theme="7" tint="0.79998168889431442"/>
        </patternFill>
      </fill>
    </dxf>
    <dxf>
      <font>
        <color theme="5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E03432"/>
        <name val="Calibri"/>
        <family val="2"/>
        <scheme val="minor"/>
      </font>
      <numFmt numFmtId="194" formatCode="#,##0.00_ ;\-#,##0.00\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double">
          <color rgb="FF000000"/>
        </top>
        <bottom/>
      </border>
    </dxf>
    <dxf>
      <font>
        <color rgb="FF326EE0"/>
      </font>
      <numFmt numFmtId="195" formatCode="#,##0.00_ ;[Red]\-#,##0.00;&quot;&quot;\ "/>
      <alignment horizontal="righ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D63432"/>
        <name val="Calibri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double">
          <color rgb="FF000000"/>
        </top>
        <bottom/>
      </border>
    </dxf>
    <dxf>
      <numFmt numFmtId="195" formatCode="#,##0.00_ ;[Red]\-#,##0.00;&quot;&quot;\ "/>
      <alignment horizontal="righ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D63432"/>
        <name val="Calibri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double">
          <color rgb="FF000000"/>
        </top>
        <bottom/>
      </border>
    </dxf>
    <dxf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double">
          <color indexed="64"/>
        </left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E03432"/>
        <name val="Calibri"/>
        <family val="2"/>
        <scheme val="minor"/>
      </font>
      <numFmt numFmtId="194" formatCode="#,##0.00_ ;\-#,##0.00\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double">
          <color rgb="FF000000"/>
        </top>
        <bottom/>
      </border>
    </dxf>
    <dxf>
      <font>
        <color rgb="FF326EE0"/>
      </font>
      <numFmt numFmtId="195" formatCode="#,##0.00_ ;[Red]\-#,##0.00;&quot;&quot;\ "/>
      <alignment horizontal="righ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D63432"/>
        <name val="Calibri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double">
          <color rgb="FF000000"/>
        </top>
        <bottom/>
      </border>
    </dxf>
    <dxf>
      <numFmt numFmtId="195" formatCode="#,##0.00_ ;[Red]\-#,##0.00;&quot;&quot;\ "/>
      <alignment horizontal="righ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D63432"/>
        <name val="Calibri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double">
          <color rgb="FF000000"/>
        </top>
        <bottom/>
      </border>
    </dxf>
    <dxf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double">
          <color indexed="64"/>
        </left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E03432"/>
        <name val="Calibri"/>
        <family val="2"/>
        <scheme val="minor"/>
      </font>
      <numFmt numFmtId="194" formatCode="#,##0.00_ ;\-#,##0.00\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double">
          <color rgb="FF000000"/>
        </top>
        <bottom/>
      </border>
    </dxf>
    <dxf>
      <font>
        <color rgb="FF326EE0"/>
      </font>
      <numFmt numFmtId="195" formatCode="#,##0.00_ ;[Red]\-#,##0.00;&quot;&quot;\ "/>
      <alignment horizontal="righ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D63432"/>
        <name val="Calibri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double">
          <color rgb="FF000000"/>
        </top>
        <bottom/>
      </border>
    </dxf>
    <dxf>
      <numFmt numFmtId="195" formatCode="#,##0.00_ ;[Red]\-#,##0.00;&quot;&quot;\ "/>
      <alignment horizontal="righ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D63432"/>
        <name val="Calibri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double">
          <color rgb="FF000000"/>
        </top>
        <bottom/>
      </border>
    </dxf>
    <dxf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double">
          <color indexed="64"/>
        </left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E03432"/>
        <name val="Calibri"/>
        <family val="2"/>
        <scheme val="minor"/>
      </font>
      <numFmt numFmtId="194" formatCode="#,##0.00_ ;\-#,##0.00\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double">
          <color rgb="FF000000"/>
        </top>
        <bottom/>
      </border>
    </dxf>
    <dxf>
      <font>
        <color rgb="FF326EE0"/>
      </font>
      <numFmt numFmtId="195" formatCode="#,##0.00_ ;[Red]\-#,##0.00;&quot;&quot;\ "/>
      <alignment horizontal="righ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D63432"/>
        <name val="Calibri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double">
          <color rgb="FF000000"/>
        </top>
        <bottom/>
      </border>
    </dxf>
    <dxf>
      <numFmt numFmtId="195" formatCode="#,##0.00_ ;[Red]\-#,##0.00;&quot;&quot;\ "/>
      <alignment horizontal="righ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D63432"/>
        <name val="Calibri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double">
          <color rgb="FF000000"/>
        </top>
        <bottom/>
      </border>
    </dxf>
    <dxf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double">
          <color indexed="64"/>
        </left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E03432"/>
        <name val="Calibri"/>
        <family val="2"/>
        <scheme val="minor"/>
      </font>
      <numFmt numFmtId="194" formatCode="#,##0.00_ ;\-#,##0.00\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double">
          <color rgb="FF000000"/>
        </top>
        <bottom/>
      </border>
    </dxf>
    <dxf>
      <numFmt numFmtId="195" formatCode="#,##0.00_ ;[Red]\-#,##0.00;&quot;&quot;\ "/>
      <alignment horizontal="righ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D63432"/>
        <name val="Calibri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double">
          <color rgb="FF000000"/>
        </top>
        <bottom/>
      </border>
    </dxf>
    <dxf>
      <numFmt numFmtId="195" formatCode="#,##0.00_ ;[Red]\-#,##0.00;&quot;&quot;\ "/>
      <alignment horizontal="righ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D63432"/>
        <name val="Calibri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double">
          <color rgb="FF000000"/>
        </top>
        <bottom/>
      </border>
    </dxf>
    <dxf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double">
          <color indexed="64"/>
        </left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5"/>
        <name val="Calibri"/>
        <family val="2"/>
        <scheme val="minor"/>
      </font>
      <numFmt numFmtId="192" formatCode="#,##0.00_ ;[Red]\-#,##0.00\ "/>
      <alignment horizontal="right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double">
          <color auto="1"/>
        </top>
        <bottom/>
      </border>
      <protection locked="1" hidden="0"/>
    </dxf>
    <dxf>
      <numFmt numFmtId="195" formatCode="#,##0.00_ ;[Red]\-#,##0.00;&quot;&quot;\ "/>
      <alignment horizontal="righ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5"/>
        <name val="Calibri"/>
        <family val="2"/>
        <scheme val="minor"/>
      </font>
      <border diagonalUp="0" diagonalDown="0" outline="0">
        <left style="thin">
          <color auto="1"/>
        </left>
        <right/>
        <top style="double">
          <color auto="1"/>
        </top>
        <bottom/>
      </border>
    </dxf>
    <dxf>
      <numFmt numFmtId="195" formatCode="#,##0.00_ ;[Red]\-#,##0.00;&quot;&quot;\ "/>
      <alignment horizontal="righ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5"/>
        <name val="Calibri"/>
        <family val="2"/>
        <scheme val="minor"/>
      </font>
      <border diagonalUp="0" diagonalDown="0" outline="0">
        <left style="thin">
          <color auto="1"/>
        </left>
        <right/>
        <top style="double">
          <color auto="1"/>
        </top>
        <bottom/>
      </border>
    </dxf>
    <dxf>
      <numFmt numFmtId="0" formatCode="General"/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5"/>
        <name val="Calibri"/>
        <family val="2"/>
        <scheme val="minor"/>
      </font>
    </dxf>
    <dxf>
      <numFmt numFmtId="0" formatCode="General"/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5"/>
        <name val="Calibri"/>
        <family val="2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right" vertical="top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5"/>
        <name val="Calibri"/>
        <family val="2"/>
        <scheme val="minor"/>
      </font>
      <border diagonalUp="0" diagonalDown="0" outline="0">
        <left style="thin">
          <color auto="1"/>
        </left>
        <right/>
        <top/>
        <bottom/>
      </border>
    </dxf>
    <dxf>
      <numFmt numFmtId="30" formatCode="@"/>
      <alignment horizontal="right" vertical="center" textRotation="0" wrapText="1" indent="0" justifyLastLine="0" shrinkToFit="0" readingOrder="0"/>
      <protection locked="1" hidden="0"/>
    </dxf>
    <dxf>
      <border>
        <top style="double">
          <color rgb="FF000000"/>
        </top>
        <vertical/>
        <horizontal/>
      </border>
    </dxf>
    <dxf>
      <font>
        <strike val="0"/>
        <outline val="0"/>
        <shadow val="0"/>
        <u val="none"/>
        <vertAlign val="baseline"/>
        <color rgb="FFD63432"/>
        <name val="Calibri"/>
        <family val="2"/>
        <scheme val="none"/>
      </font>
    </dxf>
    <dxf>
      <border outline="0">
        <left style="thin">
          <color rgb="FF000000"/>
        </left>
        <right style="thin">
          <color rgb="FF000000"/>
        </right>
      </border>
    </dxf>
    <dxf>
      <protection locked="1" hidden="0"/>
    </dxf>
    <dxf>
      <border>
        <bottom style="double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5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/>
        <i val="0"/>
        <color theme="5"/>
      </font>
    </dxf>
    <dxf>
      <font>
        <color theme="4"/>
      </font>
      <border>
        <top style="double">
          <color auto="1"/>
        </top>
        <bottom style="thin">
          <color auto="1"/>
        </bottom>
        <vertical/>
      </border>
    </dxf>
    <dxf>
      <font>
        <b/>
        <i val="0"/>
        <color theme="4"/>
      </font>
      <fill>
        <patternFill patternType="solid"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double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font>
        <color theme="4"/>
      </font>
      <border>
        <top style="double">
          <color auto="1"/>
        </top>
        <bottom style="thin">
          <color auto="1"/>
        </bottom>
        <vertical/>
      </border>
    </dxf>
    <dxf>
      <font>
        <color theme="4"/>
      </font>
      <fill>
        <patternFill patternType="solid"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double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theme="4" tint="0.79998168889431442"/>
        </horizontal>
      </border>
    </dxf>
  </dxfs>
  <tableStyles count="2" defaultTableStyle="TableStyleMedium2" defaultPivotStyle="PivotStyleLight16">
    <tableStyle name="Style de tableau 1" pivot="0" count="3" xr9:uid="{00000000-0011-0000-FFFF-FFFF00000000}">
      <tableStyleElement type="wholeTable" dxfId="70"/>
      <tableStyleElement type="headerRow" dxfId="69"/>
      <tableStyleElement type="totalRow" dxfId="68"/>
    </tableStyle>
    <tableStyle name="Style récap" pivot="0" count="4" xr9:uid="{00000000-0011-0000-FFFF-FFFF00000000}">
      <tableStyleElement type="wholeTable" dxfId="67"/>
      <tableStyleElement type="headerRow" dxfId="66"/>
      <tableStyleElement type="totalRow" dxfId="65"/>
      <tableStyleElement type="firstColumn" dxfId="64"/>
    </tableStyle>
  </tableStyles>
  <colors>
    <mruColors>
      <color rgb="FFEE92B7"/>
      <color rgb="FFF1A5C4"/>
      <color rgb="FF00823B"/>
      <color rgb="FFFF9900"/>
      <color rgb="FFFFFF99"/>
      <color rgb="FF009999"/>
      <color rgb="FFFFFFFF"/>
      <color rgb="FF000000"/>
      <color rgb="FF4EA3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382556</xdr:colOff>
      <xdr:row>2</xdr:row>
      <xdr:rowOff>136640</xdr:rowOff>
    </xdr:from>
    <xdr:to>
      <xdr:col>6</xdr:col>
      <xdr:colOff>257174</xdr:colOff>
      <xdr:row>6</xdr:row>
      <xdr:rowOff>9092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68306" y="574790"/>
          <a:ext cx="1916778" cy="7458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36582</xdr:colOff>
      <xdr:row>46</xdr:row>
      <xdr:rowOff>68781</xdr:rowOff>
    </xdr:from>
    <xdr:to>
      <xdr:col>6</xdr:col>
      <xdr:colOff>182797</xdr:colOff>
      <xdr:row>49</xdr:row>
      <xdr:rowOff>85609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141482" y="9812856"/>
          <a:ext cx="1362558" cy="530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247650</xdr:colOff>
      <xdr:row>17</xdr:row>
      <xdr:rowOff>9525</xdr:rowOff>
    </xdr:from>
    <xdr:to>
      <xdr:col>13</xdr:col>
      <xdr:colOff>19602</xdr:colOff>
      <xdr:row>23</xdr:row>
      <xdr:rowOff>38287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5333BCF4-C785-A48F-F695-83238C9D0E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7650" y="3733800"/>
          <a:ext cx="3953427" cy="13432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399827</xdr:colOff>
      <xdr:row>3</xdr:row>
      <xdr:rowOff>27094</xdr:rowOff>
    </xdr:from>
    <xdr:ext cx="1173397" cy="456616"/>
    <xdr:pic>
      <xdr:nvPicPr>
        <xdr:cNvPr id="2" name="Image 1">
          <a:extLst>
            <a:ext uri="{FF2B5EF4-FFF2-40B4-BE49-F238E27FC236}">
              <a16:creationId xmlns:a16="http://schemas.microsoft.com/office/drawing/2014/main" id="{F80C44B2-7768-4C35-AD73-186AA99CEEA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99827" y="27094"/>
          <a:ext cx="1173397" cy="4566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105726</xdr:colOff>
      <xdr:row>0</xdr:row>
      <xdr:rowOff>43064</xdr:rowOff>
    </xdr:from>
    <xdr:ext cx="1761600" cy="510804"/>
    <xdr:pic>
      <xdr:nvPicPr>
        <xdr:cNvPr id="2" name="Image 1">
          <a:extLst>
            <a:ext uri="{FF2B5EF4-FFF2-40B4-BE49-F238E27FC236}">
              <a16:creationId xmlns:a16="http://schemas.microsoft.com/office/drawing/2014/main" id="{87B49C47-082F-4465-BD67-4E7A780D49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05726" y="43064"/>
          <a:ext cx="1761600" cy="5108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75244AB-E821-49E2-99F2-1B16C36B145B}" name="Comparatif" displayName="Comparatif" ref="A5:U13" totalsRowCount="1" headerRowDxfId="63" dataDxfId="61" totalsRowDxfId="59" headerRowBorderDxfId="62" tableBorderDxfId="60" totalsRowBorderDxfId="58" dataCellStyle="Normal" totalsRowCellStyle="Normal">
  <autoFilter ref="A5:U12" xr:uid="{00000000-0009-0000-0100-000001000000}"/>
  <tableColumns count="21">
    <tableColumn id="1" xr3:uid="{45FF0B25-C5E0-43E1-A93E-A0C9F1C80421}" name="REP" dataDxfId="57" totalsRowDxfId="56" dataCellStyle="Normal"/>
    <tableColumn id="2" xr3:uid="{A30E44A2-57BB-475D-990A-DB8268F1F82E}" name="DESIGNATION" totalsRowLabel="TOTAL H.T. :" dataDxfId="55" totalsRowDxfId="54" dataCellStyle="Normal"/>
    <tableColumn id="3" xr3:uid="{420BE4E7-3435-4DEC-86D1-A86C85451548}" name="U" dataDxfId="53" totalsRowDxfId="52" dataCellStyle="Normal"/>
    <tableColumn id="8" xr3:uid="{A8F49CE3-8D31-474B-BA3E-363F1FC2F4DA}" name="QTE MOE" dataDxfId="51" totalsRowDxfId="50" dataCellStyle="Normal"/>
    <tableColumn id="5" xr3:uid="{4432F0B2-0BA5-49EE-A4EB-91441DB1CFD0}" name="PU MOE" dataDxfId="49" totalsRowDxfId="48" dataCellStyle="Normal"/>
    <tableColumn id="59" xr3:uid="{511AF557-F613-49B7-9AF6-DDC5EAB636A4}" name="PT MOE" totalsRowFunction="custom" dataDxfId="47" totalsRowDxfId="46" dataCellStyle="Normal">
      <totalsRowFormula>SUMIF(Comparatif[REP],"",Comparatif[PT MOE])</totalsRowFormula>
    </tableColumn>
    <tableColumn id="6" xr3:uid="{EF3F04FF-B155-4982-A84E-A5497894A334}" name="QTE ENT 1" dataDxfId="45" totalsRowDxfId="44" dataCellStyle="Normal"/>
    <tableColumn id="7" xr3:uid="{00607AE9-851B-4116-9958-1E410F8F66A2}" name="PU ENT 1" dataDxfId="43" totalsRowDxfId="42" dataCellStyle="Normal"/>
    <tableColumn id="9" xr3:uid="{6929AD87-0126-496B-9039-1F12E263C133}" name="PT ENT 1" totalsRowFunction="custom" dataDxfId="41" totalsRowDxfId="40" dataCellStyle="Normal">
      <totalsRowFormula>SUMIF(Comparatif[REP],"",Comparatif[PT ENT 1])</totalsRowFormula>
    </tableColumn>
    <tableColumn id="10" xr3:uid="{57637C67-722A-4994-9237-DE3D463C105A}" name="QTE ENT 2" dataDxfId="39" totalsRowDxfId="38" dataCellStyle="Normal"/>
    <tableColumn id="11" xr3:uid="{2A87F810-EC6A-478B-A266-5696716981BB}" name="PU ENT 2" dataDxfId="37" totalsRowDxfId="36" dataCellStyle="Normal"/>
    <tableColumn id="12" xr3:uid="{2ACF1264-FBD0-4337-B3DF-F73A679FEE2B}" name="PT ENT 2" totalsRowFunction="custom" dataDxfId="35" totalsRowDxfId="34" dataCellStyle="Normal">
      <calculatedColumnFormula>K6*J6</calculatedColumnFormula>
      <totalsRowFormula>SUMIF(Comparatif[REP],"",Comparatif[PT ENT 2])</totalsRowFormula>
    </tableColumn>
    <tableColumn id="13" xr3:uid="{88C3E146-7093-46E4-AC15-C8A330B6D633}" name="QTE ENT 3" dataDxfId="33" totalsRowDxfId="32" dataCellStyle="Normal"/>
    <tableColumn id="14" xr3:uid="{BF0002CF-D2B8-4232-9D49-764032C753DA}" name="PU ENT 3" dataDxfId="31" totalsRowDxfId="30" dataCellStyle="Normal"/>
    <tableColumn id="15" xr3:uid="{CFB8B8D4-E4DE-4181-AE0E-3AE4D8717D08}" name="PT ENT 3" totalsRowFunction="custom" dataDxfId="29" totalsRowDxfId="28" dataCellStyle="Normal">
      <calculatedColumnFormula>N6*M6</calculatedColumnFormula>
      <totalsRowFormula>SUMIF(Comparatif[REP],"",Comparatif[PT ENT 3])</totalsRowFormula>
    </tableColumn>
    <tableColumn id="16" xr3:uid="{14E52704-B191-46A8-B3BC-87FA6B2687C1}" name="QTE ENT 4" dataDxfId="27" totalsRowDxfId="26" dataCellStyle="Normal"/>
    <tableColumn id="17" xr3:uid="{80FF754E-3B3D-49F5-91E6-CDCF768F0A90}" name="PU ENT 4" dataDxfId="25" totalsRowDxfId="24" dataCellStyle="Normal"/>
    <tableColumn id="18" xr3:uid="{95DA0C89-F02C-4C37-9AF6-781A6ACEB082}" name="PT ENT 4" totalsRowFunction="custom" dataDxfId="23" totalsRowDxfId="22" dataCellStyle="Normal">
      <calculatedColumnFormula>Q6*P6</calculatedColumnFormula>
      <totalsRowFormula>SUMIF(Comparatif[REP],"",Comparatif[PT ENT 4])</totalsRowFormula>
    </tableColumn>
    <tableColumn id="19" xr3:uid="{5CBD90AE-E6A7-42D1-9B7C-3C2C536E2F9B}" name="QTE ENT 5" dataDxfId="21" totalsRowDxfId="20" dataCellStyle="Normal"/>
    <tableColumn id="20" xr3:uid="{A7CBCA41-81C9-4CF5-A236-8115DB699A70}" name="PU ENT 5" dataDxfId="19" totalsRowDxfId="18" dataCellStyle="Normal"/>
    <tableColumn id="21" xr3:uid="{59D64D14-A6A0-46ED-8C49-7C345C40FE0A}" name="PT ENT 5" totalsRowFunction="custom" dataDxfId="17" totalsRowDxfId="16" dataCellStyle="Normal">
      <calculatedColumnFormula>T6*S6</calculatedColumnFormula>
      <totalsRowFormula>SUMIF(Comparatif[REP],"",Comparatif[PT ENT 5])</totalsRowFormula>
    </tableColumn>
  </tableColumns>
  <tableStyleInfo name="Style de tableau 1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ème Alrergis">
  <a:themeElements>
    <a:clrScheme name="KOBAN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778087"/>
      </a:accent1>
      <a:accent2>
        <a:srgbClr val="D63432"/>
      </a:accent2>
      <a:accent3>
        <a:srgbClr val="A82F1A"/>
      </a:accent3>
      <a:accent4>
        <a:srgbClr val="326EE0"/>
      </a:accent4>
      <a:accent5>
        <a:srgbClr val="B1E100"/>
      </a:accent5>
      <a:accent6>
        <a:srgbClr val="7030A0"/>
      </a:accent6>
      <a:hlink>
        <a:srgbClr val="1B587C"/>
      </a:hlink>
      <a:folHlink>
        <a:srgbClr val="00CC99"/>
      </a:folHlink>
    </a:clrScheme>
    <a:fontScheme name="Altergis">
      <a:majorFont>
        <a:latin typeface="Swis721 LtCn BT"/>
        <a:ea typeface=""/>
        <a:cs typeface=""/>
      </a:majorFont>
      <a:minorFont>
        <a:latin typeface="Calibri"/>
        <a:ea typeface=""/>
        <a:cs typeface=""/>
      </a:minorFont>
    </a:fontScheme>
    <a:fmtScheme name="A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atMod val="270000"/>
              </a:schemeClr>
            </a:gs>
            <a:gs pos="25000">
              <a:schemeClr val="phClr">
                <a:tint val="60000"/>
                <a:satMod val="300000"/>
              </a:schemeClr>
            </a:gs>
            <a:gs pos="100000">
              <a:schemeClr val="phClr">
                <a:tint val="29000"/>
                <a:satMod val="40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5000"/>
                <a:satMod val="155000"/>
              </a:schemeClr>
            </a:gs>
            <a:gs pos="60000">
              <a:schemeClr val="phClr">
                <a:shade val="95000"/>
                <a:satMod val="150000"/>
              </a:schemeClr>
            </a:gs>
            <a:gs pos="100000">
              <a:schemeClr val="phClr">
                <a:tint val="87000"/>
                <a:satMod val="2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50000"/>
            </a:schemeClr>
          </a:solidFill>
          <a:prstDash val="solid"/>
        </a:ln>
        <a:ln w="425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2000000"/>
            </a:lightRig>
          </a:scene3d>
          <a:sp3d prstMaterial="powder">
            <a:bevelT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35000"/>
                <a:satMod val="150000"/>
              </a:schemeClr>
            </a:gs>
            <a:gs pos="45000">
              <a:schemeClr val="phClr">
                <a:shade val="68000"/>
                <a:satMod val="15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0"/>
        </a:gradFill>
        <a:blipFill>
          <a:blip xmlns:r="http://schemas.openxmlformats.org/officeDocument/2006/relationships" r:embed="rId1">
            <a:duotone>
              <a:schemeClr val="phClr">
                <a:shade val="800"/>
                <a:satMod val="150000"/>
              </a:schemeClr>
              <a:schemeClr val="phClr">
                <a:tint val="80000"/>
                <a:satMod val="150000"/>
              </a:schemeClr>
            </a:duotone>
          </a:blip>
          <a:tile tx="0" ty="0" sx="75000" sy="7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ntact@exeko-be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>
    <pageSetUpPr fitToPage="1"/>
  </sheetPr>
  <dimension ref="A6:X99"/>
  <sheetViews>
    <sheetView topLeftCell="A50" zoomScaleNormal="100" zoomScalePageLayoutView="55" workbookViewId="0">
      <selection activeCell="AB75" sqref="AB75"/>
    </sheetView>
  </sheetViews>
  <sheetFormatPr baseColWidth="10" defaultColWidth="5.85546875" defaultRowHeight="17.25" customHeight="1" x14ac:dyDescent="0.2"/>
  <cols>
    <col min="1" max="1" width="4.28515625" style="1" customWidth="1"/>
    <col min="2" max="8" width="6.140625" style="1" customWidth="1"/>
    <col min="9" max="9" width="3" style="1" customWidth="1"/>
    <col min="10" max="10" width="5.85546875" style="1" customWidth="1"/>
    <col min="11" max="11" width="2.28515625" style="1" customWidth="1"/>
    <col min="12" max="13" width="2.140625" style="1" customWidth="1"/>
    <col min="14" max="14" width="2.42578125" style="1" customWidth="1"/>
    <col min="15" max="16" width="2.140625" style="1" customWidth="1"/>
    <col min="17" max="17" width="1.42578125" style="1" customWidth="1"/>
    <col min="18" max="18" width="3.28515625" style="1" customWidth="1"/>
    <col min="19" max="22" width="5.85546875" style="1"/>
    <col min="23" max="23" width="14.85546875" style="1" customWidth="1"/>
    <col min="24" max="24" width="3" style="1" customWidth="1"/>
    <col min="25" max="27" width="5.85546875" style="1"/>
    <col min="28" max="28" width="7.42578125" style="1" bestFit="1" customWidth="1"/>
    <col min="29" max="32" width="5.85546875" style="1"/>
    <col min="33" max="39" width="10.5703125" style="1" customWidth="1"/>
    <col min="40" max="16384" width="5.85546875" style="1"/>
  </cols>
  <sheetData>
    <row r="6" spans="1:24" ht="17.25" customHeight="1" x14ac:dyDescent="0.2">
      <c r="S6" s="123" t="s">
        <v>62</v>
      </c>
      <c r="T6" s="124"/>
      <c r="U6" s="124"/>
      <c r="V6" s="124"/>
      <c r="W6" s="124"/>
      <c r="X6" s="124"/>
    </row>
    <row r="7" spans="1:24" ht="17.25" customHeight="1" x14ac:dyDescent="0.2">
      <c r="S7" s="125"/>
      <c r="T7" s="126"/>
      <c r="U7" s="126"/>
      <c r="V7" s="126"/>
      <c r="W7" s="126"/>
      <c r="X7" s="126"/>
    </row>
    <row r="8" spans="1:24" ht="17.25" customHeight="1" x14ac:dyDescent="0.2">
      <c r="S8" s="125"/>
      <c r="T8" s="126"/>
      <c r="U8" s="126"/>
      <c r="V8" s="126"/>
      <c r="W8" s="126"/>
      <c r="X8" s="126"/>
    </row>
    <row r="9" spans="1:24" ht="17.25" customHeight="1" x14ac:dyDescent="0.2">
      <c r="S9" s="125"/>
      <c r="T9" s="126"/>
      <c r="U9" s="126"/>
      <c r="V9" s="126"/>
      <c r="W9" s="126"/>
      <c r="X9" s="126"/>
    </row>
    <row r="10" spans="1:24" ht="17.25" customHeight="1" thickBot="1" x14ac:dyDescent="0.25">
      <c r="S10" s="125"/>
      <c r="T10" s="126"/>
      <c r="U10" s="126"/>
      <c r="V10" s="126"/>
      <c r="W10" s="126"/>
      <c r="X10" s="126"/>
    </row>
    <row r="11" spans="1:24" ht="17.25" customHeight="1" thickTop="1" x14ac:dyDescent="0.2">
      <c r="A11" s="127" t="s">
        <v>66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128"/>
      <c r="U11" s="128"/>
      <c r="V11" s="128"/>
      <c r="W11" s="129"/>
      <c r="X11" s="136"/>
    </row>
    <row r="12" spans="1:24" ht="17.25" customHeight="1" x14ac:dyDescent="0.2">
      <c r="A12" s="130"/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2"/>
      <c r="X12" s="136"/>
    </row>
    <row r="13" spans="1:24" ht="17.25" customHeight="1" thickBot="1" x14ac:dyDescent="0.25">
      <c r="A13" s="133"/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  <c r="W13" s="135"/>
      <c r="X13" s="136"/>
    </row>
    <row r="14" spans="1:24" ht="17.25" customHeight="1" thickTop="1" x14ac:dyDescent="0.2"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8"/>
      <c r="S14" s="139"/>
      <c r="T14" s="140"/>
      <c r="U14" s="140"/>
      <c r="V14" s="140"/>
      <c r="W14" s="140"/>
      <c r="X14" s="140"/>
    </row>
    <row r="15" spans="1:24" ht="17.25" customHeight="1" x14ac:dyDescent="0.2">
      <c r="B15" s="137"/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8"/>
      <c r="S15" s="139"/>
      <c r="T15" s="140"/>
      <c r="U15" s="140"/>
      <c r="V15" s="140"/>
      <c r="W15" s="140"/>
      <c r="X15" s="140"/>
    </row>
    <row r="16" spans="1:24" ht="17.25" customHeight="1" x14ac:dyDescent="0.2"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8"/>
      <c r="S16" s="139"/>
      <c r="T16" s="140"/>
      <c r="U16" s="140"/>
      <c r="V16" s="140"/>
      <c r="W16" s="140"/>
      <c r="X16" s="140"/>
    </row>
    <row r="17" spans="19:24" ht="17.25" customHeight="1" x14ac:dyDescent="0.2">
      <c r="S17" s="2"/>
    </row>
    <row r="18" spans="19:24" ht="17.25" customHeight="1" x14ac:dyDescent="0.2">
      <c r="S18" s="2"/>
    </row>
    <row r="19" spans="19:24" ht="17.25" customHeight="1" x14ac:dyDescent="0.2">
      <c r="S19" s="2"/>
    </row>
    <row r="20" spans="19:24" ht="17.25" customHeight="1" x14ac:dyDescent="0.2">
      <c r="S20" s="2"/>
    </row>
    <row r="21" spans="19:24" ht="17.25" customHeight="1" x14ac:dyDescent="0.2">
      <c r="S21" s="2"/>
    </row>
    <row r="22" spans="19:24" ht="17.25" customHeight="1" x14ac:dyDescent="0.2">
      <c r="S22" s="2"/>
    </row>
    <row r="23" spans="19:24" ht="17.25" customHeight="1" x14ac:dyDescent="0.2">
      <c r="S23" s="2"/>
    </row>
    <row r="24" spans="19:24" ht="17.25" customHeight="1" x14ac:dyDescent="0.2">
      <c r="S24" s="2"/>
    </row>
    <row r="25" spans="19:24" ht="17.25" customHeight="1" x14ac:dyDescent="0.2">
      <c r="S25" s="2"/>
    </row>
    <row r="26" spans="19:24" ht="17.25" customHeight="1" x14ac:dyDescent="0.2">
      <c r="S26" s="2"/>
    </row>
    <row r="27" spans="19:24" ht="17.25" customHeight="1" x14ac:dyDescent="0.2">
      <c r="S27" s="2"/>
    </row>
    <row r="28" spans="19:24" ht="17.25" customHeight="1" x14ac:dyDescent="0.2">
      <c r="S28" s="2"/>
    </row>
    <row r="29" spans="19:24" ht="17.25" customHeight="1" x14ac:dyDescent="0.2">
      <c r="S29" s="2"/>
    </row>
    <row r="30" spans="19:24" ht="17.25" customHeight="1" x14ac:dyDescent="0.2">
      <c r="S30" s="2"/>
    </row>
    <row r="31" spans="19:24" ht="17.25" customHeight="1" x14ac:dyDescent="0.2">
      <c r="S31" s="143" t="str">
        <f>Q49</f>
        <v>Création d’espace de travail Services pénaux</v>
      </c>
      <c r="T31" s="144"/>
      <c r="U31" s="144"/>
      <c r="V31" s="144"/>
      <c r="W31" s="144"/>
      <c r="X31" s="144"/>
    </row>
    <row r="32" spans="19:24" ht="17.25" customHeight="1" x14ac:dyDescent="0.2">
      <c r="S32" s="143"/>
      <c r="T32" s="144"/>
      <c r="U32" s="144"/>
      <c r="V32" s="144"/>
      <c r="W32" s="144"/>
      <c r="X32" s="144"/>
    </row>
    <row r="33" spans="1:24" ht="17.25" customHeight="1" x14ac:dyDescent="0.2">
      <c r="S33" s="143"/>
      <c r="T33" s="144"/>
      <c r="U33" s="144"/>
      <c r="V33" s="144"/>
      <c r="W33" s="144"/>
      <c r="X33" s="144"/>
    </row>
    <row r="34" spans="1:24" ht="17.25" customHeight="1" x14ac:dyDescent="0.2">
      <c r="S34" s="143"/>
      <c r="T34" s="144"/>
      <c r="U34" s="144"/>
      <c r="V34" s="144"/>
      <c r="W34" s="144"/>
      <c r="X34" s="144"/>
    </row>
    <row r="35" spans="1:24" ht="17.25" customHeight="1" x14ac:dyDescent="0.2">
      <c r="S35" s="143"/>
      <c r="T35" s="144"/>
      <c r="U35" s="144"/>
      <c r="V35" s="144"/>
      <c r="W35" s="144"/>
      <c r="X35" s="144"/>
    </row>
    <row r="36" spans="1:24" ht="17.25" customHeight="1" x14ac:dyDescent="0.2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4"/>
      <c r="S36" s="143"/>
      <c r="T36" s="144"/>
      <c r="U36" s="144"/>
      <c r="V36" s="144"/>
      <c r="W36" s="144"/>
      <c r="X36" s="144"/>
    </row>
    <row r="37" spans="1:24" ht="17.25" customHeight="1" x14ac:dyDescent="0.2">
      <c r="B37" s="145" t="s">
        <v>182</v>
      </c>
      <c r="C37" s="145"/>
      <c r="D37" s="145"/>
      <c r="E37" s="145"/>
      <c r="F37" s="145"/>
      <c r="G37" s="145"/>
      <c r="H37" s="145"/>
      <c r="I37" s="145"/>
      <c r="J37" s="145"/>
      <c r="K37" s="145"/>
      <c r="L37" s="145"/>
      <c r="M37" s="145"/>
      <c r="N37" s="145"/>
      <c r="O37" s="145"/>
      <c r="P37" s="145"/>
      <c r="Q37" s="145"/>
      <c r="R37" s="146"/>
      <c r="S37" s="143"/>
      <c r="T37" s="144"/>
      <c r="U37" s="144"/>
      <c r="V37" s="144"/>
      <c r="W37" s="144"/>
      <c r="X37" s="144"/>
    </row>
    <row r="38" spans="1:24" ht="17.25" customHeight="1" x14ac:dyDescent="0.2"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7"/>
      <c r="S38" s="143"/>
      <c r="T38" s="144"/>
      <c r="U38" s="144"/>
      <c r="V38" s="144"/>
      <c r="W38" s="144"/>
      <c r="X38" s="144"/>
    </row>
    <row r="39" spans="1:24" ht="17.25" customHeight="1" x14ac:dyDescent="0.2">
      <c r="B39" s="140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  <c r="O39" s="140"/>
      <c r="P39" s="140"/>
      <c r="Q39" s="140"/>
      <c r="R39" s="147"/>
      <c r="S39" s="143"/>
      <c r="T39" s="144"/>
      <c r="U39" s="144"/>
      <c r="V39" s="144"/>
      <c r="W39" s="144"/>
      <c r="X39" s="144"/>
    </row>
    <row r="40" spans="1:24" ht="17.25" customHeight="1" x14ac:dyDescent="0.2">
      <c r="B40" s="140"/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  <c r="O40" s="140"/>
      <c r="P40" s="140"/>
      <c r="Q40" s="140"/>
      <c r="R40" s="147"/>
      <c r="S40" s="143"/>
      <c r="T40" s="144"/>
      <c r="U40" s="144"/>
      <c r="V40" s="144"/>
      <c r="W40" s="144"/>
      <c r="X40" s="144"/>
    </row>
    <row r="41" spans="1:24" ht="17.25" customHeight="1" x14ac:dyDescent="0.25">
      <c r="A41" s="141" t="s">
        <v>1</v>
      </c>
      <c r="B41" s="141"/>
      <c r="C41" s="141"/>
      <c r="D41" s="119" t="s">
        <v>274</v>
      </c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19"/>
      <c r="Q41" s="119"/>
      <c r="S41" s="143"/>
      <c r="T41" s="144"/>
      <c r="U41" s="144"/>
      <c r="V41" s="144"/>
      <c r="W41" s="144"/>
      <c r="X41" s="144"/>
    </row>
    <row r="42" spans="1:24" ht="17.25" customHeight="1" x14ac:dyDescent="0.25">
      <c r="A42" s="141" t="s">
        <v>13</v>
      </c>
      <c r="B42" s="141"/>
      <c r="C42" s="141"/>
      <c r="D42" s="121">
        <v>45863</v>
      </c>
      <c r="E42" s="121"/>
      <c r="F42" s="121"/>
      <c r="G42" s="12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S42" s="143"/>
      <c r="T42" s="144"/>
      <c r="U42" s="144"/>
      <c r="V42" s="144"/>
      <c r="W42" s="144"/>
      <c r="X42" s="144"/>
    </row>
    <row r="43" spans="1:24" ht="17.25" customHeight="1" x14ac:dyDescent="0.25">
      <c r="A43" s="141" t="s">
        <v>12</v>
      </c>
      <c r="B43" s="141"/>
      <c r="C43" s="141"/>
      <c r="D43" s="119" t="s">
        <v>182</v>
      </c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19"/>
      <c r="P43" s="119"/>
      <c r="Q43" s="119"/>
      <c r="S43" s="143"/>
      <c r="T43" s="144"/>
      <c r="U43" s="144"/>
      <c r="V43" s="144"/>
      <c r="W43" s="144"/>
      <c r="X43" s="144"/>
    </row>
    <row r="44" spans="1:24" ht="7.5" hidden="1" customHeight="1" thickBot="1" x14ac:dyDescent="0.3">
      <c r="B44" s="5"/>
      <c r="C44" s="5"/>
      <c r="D44" s="5"/>
      <c r="S44" s="6"/>
      <c r="T44" s="6"/>
      <c r="U44" s="6"/>
      <c r="V44" s="6"/>
      <c r="W44" s="6"/>
      <c r="X44" s="6"/>
    </row>
    <row r="45" spans="1:24" ht="12.75" x14ac:dyDescent="0.2">
      <c r="A45" s="63"/>
      <c r="B45" s="60"/>
      <c r="C45" s="60"/>
      <c r="D45" s="60"/>
      <c r="E45" s="60"/>
      <c r="F45" s="60"/>
      <c r="G45" s="60"/>
      <c r="H45" s="60"/>
      <c r="I45" s="65"/>
      <c r="J45" s="142" t="s">
        <v>11</v>
      </c>
      <c r="K45" s="142"/>
      <c r="L45" s="142"/>
      <c r="M45" s="142"/>
      <c r="N45" s="142"/>
      <c r="O45" s="142"/>
      <c r="P45" s="142"/>
      <c r="Q45" s="142"/>
      <c r="R45" s="142"/>
      <c r="S45" s="142"/>
      <c r="T45" s="142"/>
      <c r="U45" s="142"/>
      <c r="V45" s="142"/>
      <c r="W45" s="142"/>
      <c r="X45" s="142"/>
    </row>
    <row r="46" spans="1:24" ht="12.75" x14ac:dyDescent="0.2">
      <c r="A46" s="63"/>
      <c r="I46" s="63"/>
      <c r="J46" s="142"/>
      <c r="K46" s="142"/>
      <c r="L46" s="142"/>
      <c r="M46" s="142"/>
      <c r="N46" s="142"/>
      <c r="O46" s="142"/>
      <c r="P46" s="142"/>
      <c r="Q46" s="142"/>
      <c r="R46" s="142"/>
      <c r="S46" s="142"/>
      <c r="T46" s="142"/>
      <c r="U46" s="142"/>
      <c r="V46" s="142"/>
      <c r="W46" s="142"/>
      <c r="X46" s="142"/>
    </row>
    <row r="47" spans="1:24" ht="12.75" x14ac:dyDescent="0.2">
      <c r="A47" s="63"/>
      <c r="I47" s="63"/>
    </row>
    <row r="48" spans="1:24" ht="15" x14ac:dyDescent="0.2">
      <c r="A48" s="63"/>
      <c r="I48" s="63"/>
      <c r="J48" s="7" t="s">
        <v>6</v>
      </c>
      <c r="K48" s="7"/>
      <c r="L48" s="7"/>
      <c r="M48" s="13"/>
      <c r="N48" s="13"/>
      <c r="O48" s="13"/>
      <c r="P48" s="13"/>
      <c r="Q48" s="13"/>
    </row>
    <row r="49" spans="1:24" ht="12.75" x14ac:dyDescent="0.2">
      <c r="A49" s="63"/>
      <c r="I49" s="63"/>
      <c r="J49" s="74" t="s">
        <v>2</v>
      </c>
      <c r="K49" s="74"/>
      <c r="L49" s="74"/>
      <c r="M49" s="74"/>
      <c r="N49" s="75"/>
      <c r="O49" s="75"/>
      <c r="P49" s="75"/>
      <c r="Q49" s="118" t="s">
        <v>183</v>
      </c>
      <c r="R49" s="118"/>
      <c r="S49" s="118"/>
      <c r="T49" s="118"/>
      <c r="U49" s="118"/>
      <c r="V49" s="118"/>
      <c r="W49" s="118"/>
      <c r="X49" s="118"/>
    </row>
    <row r="50" spans="1:24" ht="29.45" customHeight="1" x14ac:dyDescent="0.2">
      <c r="A50" s="63"/>
      <c r="I50" s="63"/>
      <c r="J50" s="57"/>
      <c r="K50" s="9"/>
      <c r="L50" s="19"/>
      <c r="M50" s="19"/>
      <c r="N50" s="19"/>
      <c r="O50" s="19"/>
      <c r="P50" s="19"/>
      <c r="Q50" s="118"/>
      <c r="R50" s="118"/>
      <c r="S50" s="118"/>
      <c r="T50" s="118"/>
      <c r="U50" s="118"/>
      <c r="V50" s="118"/>
      <c r="W50" s="118"/>
      <c r="X50" s="118"/>
    </row>
    <row r="51" spans="1:24" ht="12.75" x14ac:dyDescent="0.2">
      <c r="A51" s="63"/>
      <c r="I51" s="63"/>
      <c r="J51" s="74" t="s">
        <v>3</v>
      </c>
      <c r="K51" s="74"/>
      <c r="L51" s="74"/>
      <c r="M51" s="74"/>
      <c r="N51" s="75"/>
      <c r="O51" s="75"/>
      <c r="P51" s="75"/>
      <c r="Q51" s="119"/>
      <c r="R51" s="119"/>
      <c r="S51" s="119"/>
      <c r="T51" s="119"/>
      <c r="U51" s="119"/>
      <c r="V51" s="119"/>
      <c r="W51" s="119"/>
      <c r="X51" s="119"/>
    </row>
    <row r="52" spans="1:24" ht="15" x14ac:dyDescent="0.2">
      <c r="A52" s="63"/>
      <c r="B52" s="66" t="s">
        <v>58</v>
      </c>
      <c r="F52" s="10"/>
      <c r="I52" s="63"/>
      <c r="J52" s="58"/>
      <c r="K52" s="8"/>
      <c r="L52" s="55"/>
      <c r="M52" s="55"/>
      <c r="N52" s="56"/>
      <c r="O52" s="14"/>
      <c r="P52" s="119"/>
      <c r="Q52" s="119"/>
      <c r="R52" s="119"/>
      <c r="S52" s="119"/>
      <c r="T52" s="119"/>
      <c r="U52" s="119"/>
      <c r="V52" s="119"/>
      <c r="W52" s="119"/>
      <c r="X52" s="119"/>
    </row>
    <row r="53" spans="1:24" ht="12.75" x14ac:dyDescent="0.2">
      <c r="A53" s="63"/>
      <c r="C53" s="73" t="s">
        <v>0</v>
      </c>
      <c r="D53" s="118" t="s">
        <v>136</v>
      </c>
      <c r="E53" s="118"/>
      <c r="F53" s="118"/>
      <c r="G53" s="118"/>
      <c r="H53" s="118"/>
      <c r="I53" s="149"/>
      <c r="J53" s="76" t="s">
        <v>26</v>
      </c>
      <c r="K53" s="77"/>
      <c r="L53" s="75"/>
      <c r="M53" s="75"/>
      <c r="N53" s="75"/>
      <c r="O53" s="119" t="s">
        <v>182</v>
      </c>
      <c r="P53" s="119"/>
      <c r="Q53" s="119"/>
      <c r="R53" s="119"/>
      <c r="S53" s="119"/>
      <c r="T53" s="119"/>
      <c r="U53" s="119"/>
      <c r="V53" s="119"/>
      <c r="W53" s="119"/>
      <c r="X53" s="119"/>
    </row>
    <row r="54" spans="1:24" ht="28.35" customHeight="1" x14ac:dyDescent="0.2">
      <c r="A54" s="63"/>
      <c r="D54" s="118"/>
      <c r="E54" s="118"/>
      <c r="F54" s="118"/>
      <c r="G54" s="118"/>
      <c r="H54" s="118"/>
      <c r="I54" s="149"/>
      <c r="J54" s="76" t="s">
        <v>14</v>
      </c>
      <c r="K54" s="77"/>
      <c r="L54" s="75"/>
      <c r="M54" s="75"/>
      <c r="N54" s="75"/>
      <c r="O54" s="75"/>
      <c r="P54" s="118" t="s">
        <v>184</v>
      </c>
      <c r="Q54" s="118"/>
      <c r="R54" s="118"/>
      <c r="S54" s="118"/>
      <c r="T54" s="118"/>
      <c r="U54" s="118"/>
      <c r="V54" s="118"/>
      <c r="W54" s="118"/>
      <c r="X54" s="118"/>
    </row>
    <row r="55" spans="1:24" ht="12.75" x14ac:dyDescent="0.2">
      <c r="A55" s="63"/>
      <c r="C55" s="73" t="s">
        <v>15</v>
      </c>
      <c r="D55" s="150" t="s">
        <v>59</v>
      </c>
      <c r="E55" s="150"/>
      <c r="F55" s="150"/>
      <c r="G55" s="150"/>
      <c r="H55" s="150"/>
      <c r="I55" s="151"/>
      <c r="J55" s="59"/>
      <c r="L55" s="14"/>
      <c r="M55" s="14"/>
      <c r="N55" s="14"/>
      <c r="O55" s="14"/>
      <c r="P55" s="118"/>
      <c r="Q55" s="118"/>
      <c r="R55" s="118"/>
      <c r="S55" s="118"/>
      <c r="T55" s="118"/>
      <c r="U55" s="118"/>
      <c r="V55" s="118"/>
      <c r="W55" s="118"/>
      <c r="X55" s="118"/>
    </row>
    <row r="56" spans="1:24" ht="12.75" x14ac:dyDescent="0.2">
      <c r="A56" s="63"/>
      <c r="C56" s="73" t="s">
        <v>5</v>
      </c>
      <c r="D56" s="152" t="s">
        <v>60</v>
      </c>
      <c r="E56" s="119"/>
      <c r="F56" s="119"/>
      <c r="G56" s="119"/>
      <c r="H56" s="119"/>
      <c r="I56" s="153"/>
      <c r="J56" s="59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</row>
    <row r="57" spans="1:24" ht="15" x14ac:dyDescent="0.2">
      <c r="A57" s="63"/>
      <c r="C57" s="11"/>
      <c r="D57" s="14"/>
      <c r="E57" s="14"/>
      <c r="F57" s="14"/>
      <c r="G57" s="14"/>
      <c r="H57" s="14"/>
      <c r="I57" s="64"/>
      <c r="J57" s="7" t="s">
        <v>16</v>
      </c>
      <c r="K57" s="7"/>
      <c r="L57" s="7"/>
      <c r="M57" s="7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</row>
    <row r="58" spans="1:24" ht="12.75" x14ac:dyDescent="0.2">
      <c r="A58" s="63"/>
      <c r="I58" s="63"/>
      <c r="J58" s="74" t="s">
        <v>17</v>
      </c>
      <c r="K58" s="8"/>
      <c r="L58" s="55"/>
      <c r="M58" s="8"/>
      <c r="N58" s="14"/>
      <c r="O58" s="14"/>
      <c r="P58" s="119" t="s">
        <v>185</v>
      </c>
      <c r="Q58" s="119"/>
      <c r="R58" s="119"/>
      <c r="S58" s="119"/>
      <c r="T58" s="119"/>
      <c r="U58" s="119"/>
      <c r="V58" s="119"/>
      <c r="W58" s="119"/>
      <c r="X58" s="119"/>
    </row>
    <row r="59" spans="1:24" ht="15" x14ac:dyDescent="0.2">
      <c r="A59" s="63"/>
      <c r="B59" s="67" t="s">
        <v>19</v>
      </c>
      <c r="I59" s="63"/>
      <c r="J59" s="74" t="s">
        <v>18</v>
      </c>
      <c r="K59" s="8"/>
      <c r="L59" s="55"/>
      <c r="M59" s="8"/>
      <c r="N59" s="14"/>
      <c r="O59" s="14"/>
      <c r="P59" s="119" t="s">
        <v>186</v>
      </c>
      <c r="Q59" s="119"/>
      <c r="R59" s="119"/>
      <c r="S59" s="119"/>
      <c r="T59" s="119"/>
      <c r="U59" s="119"/>
      <c r="V59" s="119"/>
      <c r="W59" s="119"/>
      <c r="X59" s="119"/>
    </row>
    <row r="60" spans="1:24" ht="12.95" customHeight="1" x14ac:dyDescent="0.2">
      <c r="A60" s="63"/>
      <c r="C60" s="73" t="s">
        <v>0</v>
      </c>
      <c r="D60" s="118" t="s">
        <v>136</v>
      </c>
      <c r="E60" s="118"/>
      <c r="F60" s="118"/>
      <c r="G60" s="118"/>
      <c r="H60" s="118"/>
      <c r="I60" s="149"/>
      <c r="J60" s="74" t="s">
        <v>4</v>
      </c>
      <c r="K60" s="8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  <c r="X60" s="119"/>
    </row>
    <row r="61" spans="1:24" ht="12.75" x14ac:dyDescent="0.2">
      <c r="A61" s="63"/>
      <c r="D61" s="118"/>
      <c r="E61" s="118"/>
      <c r="F61" s="118"/>
      <c r="G61" s="118"/>
      <c r="H61" s="118"/>
      <c r="I61" s="149"/>
      <c r="J61" s="74" t="s">
        <v>5</v>
      </c>
      <c r="K61" s="8"/>
      <c r="L61" s="55"/>
      <c r="M61" s="154"/>
      <c r="N61" s="119"/>
      <c r="O61" s="119"/>
      <c r="P61" s="119"/>
      <c r="Q61" s="119"/>
      <c r="R61" s="119"/>
      <c r="S61" s="119"/>
      <c r="T61" s="119"/>
      <c r="U61" s="119"/>
      <c r="V61" s="119"/>
      <c r="W61" s="119"/>
      <c r="X61" s="119"/>
    </row>
    <row r="62" spans="1:24" ht="12.75" x14ac:dyDescent="0.2">
      <c r="A62" s="63"/>
      <c r="C62" s="11"/>
      <c r="D62" s="118"/>
      <c r="E62" s="118"/>
      <c r="F62" s="118"/>
      <c r="G62" s="118"/>
      <c r="H62" s="118"/>
      <c r="I62" s="149"/>
      <c r="J62" s="74" t="s">
        <v>0</v>
      </c>
      <c r="K62" s="8"/>
      <c r="L62" s="55"/>
      <c r="M62" s="8"/>
      <c r="N62" s="118" t="s">
        <v>187</v>
      </c>
      <c r="O62" s="118"/>
      <c r="P62" s="118"/>
      <c r="Q62" s="118"/>
      <c r="R62" s="118"/>
      <c r="S62" s="118"/>
      <c r="T62" s="118"/>
      <c r="U62" s="118"/>
      <c r="V62" s="118"/>
      <c r="W62" s="118"/>
      <c r="X62" s="118"/>
    </row>
    <row r="63" spans="1:24" ht="12.75" x14ac:dyDescent="0.2">
      <c r="A63" s="63"/>
      <c r="C63" s="11"/>
      <c r="D63" s="18"/>
      <c r="E63" s="18"/>
      <c r="F63" s="18"/>
      <c r="G63" s="18"/>
      <c r="H63" s="18"/>
      <c r="I63" s="61"/>
      <c r="J63" s="59"/>
      <c r="L63" s="14"/>
      <c r="M63" s="14"/>
      <c r="N63" s="118"/>
      <c r="O63" s="118"/>
      <c r="P63" s="118"/>
      <c r="Q63" s="118"/>
      <c r="R63" s="118"/>
      <c r="S63" s="118"/>
      <c r="T63" s="118"/>
      <c r="U63" s="118"/>
      <c r="V63" s="118"/>
      <c r="W63" s="118"/>
      <c r="X63" s="118"/>
    </row>
    <row r="64" spans="1:24" ht="12.75" x14ac:dyDescent="0.2">
      <c r="A64" s="63"/>
      <c r="C64" s="12"/>
      <c r="D64" s="15"/>
      <c r="E64" s="15"/>
      <c r="F64" s="15"/>
      <c r="G64" s="15"/>
      <c r="H64" s="15"/>
      <c r="I64" s="62"/>
      <c r="J64" s="59"/>
      <c r="L64" s="14"/>
      <c r="M64" s="14"/>
      <c r="N64" s="118"/>
      <c r="O64" s="118"/>
      <c r="P64" s="118"/>
      <c r="Q64" s="118"/>
      <c r="R64" s="118"/>
      <c r="S64" s="118"/>
      <c r="T64" s="118"/>
      <c r="U64" s="118"/>
      <c r="V64" s="118"/>
      <c r="W64" s="118"/>
      <c r="X64" s="118"/>
    </row>
    <row r="65" spans="1:24" ht="12.75" x14ac:dyDescent="0.2">
      <c r="A65" s="63"/>
      <c r="I65" s="63"/>
      <c r="J65" s="59"/>
      <c r="L65" s="14"/>
      <c r="M65" s="14"/>
      <c r="N65" s="118"/>
      <c r="O65" s="118"/>
      <c r="P65" s="118"/>
      <c r="Q65" s="118"/>
      <c r="R65" s="118"/>
      <c r="S65" s="118"/>
      <c r="T65" s="118"/>
      <c r="U65" s="118"/>
      <c r="V65" s="118"/>
      <c r="W65" s="118"/>
      <c r="X65" s="118"/>
    </row>
    <row r="66" spans="1:24" ht="15" x14ac:dyDescent="0.2">
      <c r="A66" s="63"/>
      <c r="I66" s="63"/>
      <c r="J66" s="7" t="s">
        <v>20</v>
      </c>
      <c r="K66" s="7"/>
      <c r="L66" s="7"/>
      <c r="M66" s="7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</row>
    <row r="67" spans="1:24" ht="12.75" x14ac:dyDescent="0.2">
      <c r="A67" s="63"/>
      <c r="B67" s="68"/>
      <c r="I67" s="63"/>
      <c r="J67" s="74" t="s">
        <v>7</v>
      </c>
      <c r="K67" s="8"/>
      <c r="L67" s="55"/>
      <c r="M67" s="8"/>
      <c r="N67" s="14"/>
      <c r="O67" s="14"/>
      <c r="P67" s="14"/>
      <c r="Q67" s="14"/>
      <c r="R67" s="119" t="s">
        <v>63</v>
      </c>
      <c r="S67" s="119"/>
      <c r="T67" s="119"/>
      <c r="U67" s="119"/>
      <c r="V67" s="119"/>
      <c r="W67" s="119"/>
      <c r="X67" s="119"/>
    </row>
    <row r="68" spans="1:24" ht="12.75" x14ac:dyDescent="0.2">
      <c r="A68" s="63"/>
      <c r="B68" s="17"/>
      <c r="C68" s="17"/>
      <c r="D68" s="17"/>
      <c r="E68" s="17"/>
      <c r="F68" s="17"/>
      <c r="G68" s="17"/>
      <c r="H68" s="17"/>
      <c r="I68" s="62"/>
      <c r="J68" s="74" t="s">
        <v>8</v>
      </c>
      <c r="K68" s="8"/>
      <c r="L68" s="122"/>
      <c r="M68" s="122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</row>
    <row r="69" spans="1:24" ht="12.75" x14ac:dyDescent="0.2">
      <c r="A69" s="63"/>
      <c r="B69" s="17"/>
      <c r="C69" s="17"/>
      <c r="D69" s="17"/>
      <c r="E69" s="17"/>
      <c r="F69" s="17"/>
      <c r="G69" s="17"/>
      <c r="H69" s="17"/>
      <c r="I69" s="62"/>
      <c r="J69" s="74" t="s">
        <v>10</v>
      </c>
      <c r="K69" s="8"/>
      <c r="L69" s="55"/>
      <c r="M69" s="119" t="s">
        <v>64</v>
      </c>
      <c r="N69" s="119"/>
      <c r="O69" s="119"/>
      <c r="P69" s="119"/>
      <c r="Q69" s="119"/>
      <c r="R69" s="119"/>
      <c r="S69" s="119"/>
      <c r="T69" s="119"/>
      <c r="U69" s="119"/>
      <c r="V69" s="119"/>
      <c r="W69" s="119"/>
      <c r="X69" s="119"/>
    </row>
    <row r="70" spans="1:24" ht="12.75" x14ac:dyDescent="0.2">
      <c r="A70" s="63"/>
      <c r="B70" s="17"/>
      <c r="C70" s="17"/>
      <c r="D70" s="17"/>
      <c r="E70" s="17"/>
      <c r="F70" s="17"/>
      <c r="G70" s="17"/>
      <c r="H70" s="17"/>
      <c r="I70" s="62"/>
      <c r="J70" s="74" t="s">
        <v>12</v>
      </c>
      <c r="K70" s="8"/>
      <c r="L70" s="55"/>
      <c r="M70" s="8"/>
      <c r="N70" s="14"/>
      <c r="O70" s="119"/>
      <c r="P70" s="119"/>
      <c r="Q70" s="119"/>
      <c r="R70" s="119"/>
      <c r="S70" s="119"/>
      <c r="T70" s="119"/>
      <c r="U70" s="119"/>
      <c r="V70" s="119"/>
      <c r="W70" s="119"/>
      <c r="X70" s="119"/>
    </row>
    <row r="71" spans="1:24" ht="12.75" x14ac:dyDescent="0.2">
      <c r="A71" s="63"/>
      <c r="B71" s="17"/>
      <c r="C71" s="17"/>
      <c r="D71" s="17"/>
      <c r="E71" s="17"/>
      <c r="F71" s="17"/>
      <c r="G71" s="17"/>
      <c r="H71" s="17"/>
      <c r="I71" s="62"/>
      <c r="J71" s="74" t="s">
        <v>21</v>
      </c>
      <c r="K71" s="8"/>
      <c r="L71" s="55"/>
      <c r="M71" s="8"/>
      <c r="N71" s="14"/>
      <c r="O71" s="14"/>
      <c r="P71" s="14"/>
      <c r="Q71" s="14"/>
      <c r="R71" s="14"/>
      <c r="S71" s="148">
        <v>100</v>
      </c>
      <c r="T71" s="148"/>
      <c r="U71" s="148"/>
      <c r="V71" s="148"/>
      <c r="W71" s="148"/>
      <c r="X71" s="148"/>
    </row>
    <row r="72" spans="1:24" ht="12.75" x14ac:dyDescent="0.2">
      <c r="A72" s="63"/>
      <c r="B72" s="17"/>
      <c r="C72" s="17"/>
      <c r="D72" s="17"/>
      <c r="E72" s="17"/>
      <c r="F72" s="17"/>
      <c r="G72" s="17"/>
      <c r="H72" s="17"/>
      <c r="I72" s="62"/>
      <c r="J72" s="57"/>
      <c r="K72" s="8"/>
      <c r="L72" s="8"/>
      <c r="M72" s="8"/>
      <c r="N72" s="14"/>
      <c r="O72" s="14"/>
      <c r="P72" s="14"/>
      <c r="Q72" s="14"/>
      <c r="R72" s="14"/>
      <c r="S72" s="16"/>
      <c r="T72" s="16"/>
      <c r="U72" s="16"/>
      <c r="V72" s="16"/>
      <c r="W72" s="16"/>
      <c r="X72" s="16"/>
    </row>
    <row r="73" spans="1:24" ht="15" x14ac:dyDescent="0.2">
      <c r="A73" s="63"/>
      <c r="B73" s="17"/>
      <c r="C73" s="17"/>
      <c r="D73" s="17"/>
      <c r="E73" s="17"/>
      <c r="F73" s="17"/>
      <c r="G73" s="17"/>
      <c r="H73" s="17"/>
      <c r="I73" s="62"/>
      <c r="J73" s="7" t="s">
        <v>27</v>
      </c>
      <c r="K73" s="8"/>
      <c r="L73" s="8"/>
      <c r="M73" s="8"/>
      <c r="N73" s="14"/>
      <c r="O73" s="14"/>
      <c r="P73" s="14"/>
      <c r="Q73" s="14"/>
      <c r="R73" s="14"/>
      <c r="S73" s="16"/>
      <c r="T73" s="16"/>
      <c r="U73" s="16"/>
      <c r="V73" s="16"/>
      <c r="W73" s="16"/>
      <c r="X73" s="16"/>
    </row>
    <row r="74" spans="1:24" ht="12.75" x14ac:dyDescent="0.2">
      <c r="A74" s="63"/>
      <c r="B74" s="17"/>
      <c r="C74" s="17"/>
      <c r="D74" s="17"/>
      <c r="E74" s="17"/>
      <c r="F74" s="17"/>
      <c r="G74" s="17"/>
      <c r="H74" s="17"/>
      <c r="I74" s="62"/>
      <c r="J74" s="74" t="s">
        <v>1</v>
      </c>
      <c r="K74" s="8"/>
      <c r="L74" s="55"/>
      <c r="M74" s="119" t="s">
        <v>274</v>
      </c>
      <c r="N74" s="119"/>
      <c r="O74" s="119"/>
      <c r="P74" s="119"/>
      <c r="Q74" s="119"/>
      <c r="R74" s="119"/>
      <c r="S74" s="119"/>
      <c r="T74" s="119"/>
      <c r="U74" s="119"/>
      <c r="V74" s="119"/>
      <c r="W74" s="119"/>
      <c r="X74" s="119"/>
    </row>
    <row r="75" spans="1:24" ht="12.75" x14ac:dyDescent="0.2">
      <c r="A75" s="63"/>
      <c r="B75" s="17"/>
      <c r="C75" s="17"/>
      <c r="D75" s="17"/>
      <c r="E75" s="17"/>
      <c r="F75" s="17"/>
      <c r="G75" s="17"/>
      <c r="H75" s="17"/>
      <c r="I75" s="62"/>
      <c r="J75" s="74" t="s">
        <v>22</v>
      </c>
      <c r="K75" s="8"/>
      <c r="L75" s="55"/>
      <c r="M75" s="8"/>
      <c r="N75" s="14"/>
      <c r="O75" s="14"/>
      <c r="P75" s="14"/>
      <c r="Q75" s="121">
        <v>45863</v>
      </c>
      <c r="R75" s="121"/>
      <c r="S75" s="121"/>
      <c r="T75" s="121"/>
      <c r="U75" s="121"/>
      <c r="V75" s="121"/>
      <c r="W75" s="121"/>
      <c r="X75" s="121"/>
    </row>
    <row r="76" spans="1:24" ht="12.75" x14ac:dyDescent="0.2">
      <c r="A76" s="63"/>
      <c r="B76" s="17"/>
      <c r="C76" s="17"/>
      <c r="D76" s="17"/>
      <c r="E76" s="17"/>
      <c r="F76" s="17"/>
      <c r="G76" s="17"/>
      <c r="H76" s="17"/>
      <c r="I76" s="62"/>
      <c r="J76" s="74" t="s">
        <v>24</v>
      </c>
      <c r="K76" s="8"/>
      <c r="L76" s="55"/>
      <c r="M76" s="8"/>
      <c r="N76" s="14"/>
      <c r="O76" s="119" t="s">
        <v>139</v>
      </c>
      <c r="P76" s="119"/>
      <c r="Q76" s="119"/>
      <c r="R76" s="119"/>
      <c r="S76" s="119"/>
      <c r="T76" s="119"/>
      <c r="U76" s="119"/>
      <c r="V76" s="119"/>
      <c r="W76" s="119"/>
      <c r="X76" s="119"/>
    </row>
    <row r="77" spans="1:24" ht="12.75" x14ac:dyDescent="0.2">
      <c r="A77" s="63"/>
      <c r="B77" s="17"/>
      <c r="C77" s="17"/>
      <c r="D77" s="17"/>
      <c r="E77" s="17"/>
      <c r="F77" s="17"/>
      <c r="G77" s="17"/>
      <c r="H77" s="17"/>
      <c r="I77" s="62"/>
      <c r="J77" s="74" t="s">
        <v>25</v>
      </c>
      <c r="K77" s="8"/>
      <c r="L77" s="55"/>
      <c r="M77" s="8"/>
      <c r="N77" s="14"/>
      <c r="O77" s="119" t="s">
        <v>61</v>
      </c>
      <c r="P77" s="119"/>
      <c r="Q77" s="119"/>
      <c r="R77" s="119"/>
      <c r="S77" s="119"/>
      <c r="T77" s="119"/>
      <c r="U77" s="119"/>
      <c r="V77" s="119"/>
      <c r="W77" s="119"/>
      <c r="X77" s="119"/>
    </row>
    <row r="78" spans="1:24" ht="12.75" x14ac:dyDescent="0.2">
      <c r="A78" s="63"/>
      <c r="I78" s="63"/>
      <c r="J78" s="57"/>
      <c r="K78" s="8"/>
      <c r="L78" s="8"/>
      <c r="M78" s="8"/>
      <c r="N78" s="14"/>
      <c r="O78" s="14"/>
      <c r="P78" s="14"/>
      <c r="Q78" s="14"/>
      <c r="R78" s="14"/>
      <c r="S78" s="16"/>
      <c r="T78" s="16"/>
      <c r="U78" s="16"/>
      <c r="V78" s="16"/>
      <c r="W78" s="16"/>
      <c r="X78" s="16"/>
    </row>
    <row r="79" spans="1:24" ht="15" x14ac:dyDescent="0.2">
      <c r="A79" s="63"/>
      <c r="I79" s="63"/>
      <c r="J79" s="7" t="s">
        <v>28</v>
      </c>
      <c r="K79" s="8"/>
      <c r="L79" s="8"/>
      <c r="M79" s="8"/>
      <c r="N79" s="14"/>
      <c r="O79" s="14"/>
      <c r="P79" s="14"/>
      <c r="Q79" s="14"/>
      <c r="R79" s="14"/>
      <c r="S79" s="16"/>
      <c r="T79" s="16"/>
      <c r="U79" s="16"/>
      <c r="V79" s="16"/>
      <c r="W79" s="16"/>
      <c r="X79" s="16"/>
    </row>
    <row r="80" spans="1:24" ht="12.75" x14ac:dyDescent="0.2">
      <c r="A80" s="63"/>
      <c r="I80" s="63"/>
      <c r="J80" s="74" t="s">
        <v>23</v>
      </c>
      <c r="K80" s="8"/>
      <c r="L80" s="55"/>
      <c r="M80" s="8"/>
      <c r="N80" s="14"/>
      <c r="O80" s="14"/>
      <c r="P80" s="119"/>
      <c r="Q80" s="119"/>
      <c r="R80" s="119"/>
      <c r="S80" s="119"/>
      <c r="T80" s="119"/>
      <c r="U80" s="119"/>
      <c r="V80" s="119"/>
      <c r="W80" s="119"/>
      <c r="X80" s="119"/>
    </row>
    <row r="81" spans="1:24" ht="12.75" x14ac:dyDescent="0.2">
      <c r="A81" s="63"/>
      <c r="I81" s="63"/>
      <c r="J81" s="74" t="s">
        <v>9</v>
      </c>
      <c r="K81" s="8"/>
      <c r="L81" s="55"/>
      <c r="M81" s="8"/>
      <c r="N81" s="14"/>
      <c r="O81" s="14"/>
      <c r="P81" s="14"/>
      <c r="Q81" s="120"/>
      <c r="R81" s="119"/>
      <c r="S81" s="119"/>
      <c r="T81" s="119"/>
      <c r="U81" s="119"/>
      <c r="V81" s="119"/>
      <c r="W81" s="119"/>
      <c r="X81" s="119"/>
    </row>
    <row r="82" spans="1:24" ht="12.75" x14ac:dyDescent="0.2">
      <c r="A82" s="63"/>
      <c r="I82" s="63"/>
    </row>
    <row r="83" spans="1:24" ht="12.75" x14ac:dyDescent="0.2">
      <c r="A83" s="63"/>
      <c r="I83" s="63"/>
    </row>
    <row r="84" spans="1:24" ht="12.75" x14ac:dyDescent="0.2">
      <c r="A84" s="63"/>
      <c r="I84" s="63"/>
    </row>
    <row r="85" spans="1:24" ht="12.75" x14ac:dyDescent="0.2">
      <c r="A85" s="63"/>
      <c r="I85" s="63"/>
    </row>
    <row r="86" spans="1:24" ht="12.75" x14ac:dyDescent="0.2">
      <c r="A86" s="63"/>
      <c r="I86" s="63"/>
    </row>
    <row r="87" spans="1:24" ht="12.75" x14ac:dyDescent="0.2">
      <c r="A87" s="63"/>
      <c r="I87" s="63"/>
    </row>
    <row r="88" spans="1:24" ht="12.75" x14ac:dyDescent="0.2">
      <c r="A88" s="63"/>
      <c r="I88" s="63"/>
    </row>
    <row r="89" spans="1:24" ht="12.75" x14ac:dyDescent="0.2">
      <c r="A89" s="63"/>
      <c r="I89" s="63"/>
    </row>
    <row r="90" spans="1:24" ht="12.75" x14ac:dyDescent="0.2">
      <c r="A90" s="63"/>
      <c r="I90" s="63"/>
    </row>
    <row r="91" spans="1:24" ht="12.75" x14ac:dyDescent="0.2">
      <c r="A91" s="63"/>
      <c r="I91" s="63"/>
    </row>
    <row r="92" spans="1:24" ht="12.75" x14ac:dyDescent="0.2">
      <c r="A92" s="63"/>
      <c r="I92" s="63"/>
    </row>
    <row r="93" spans="1:24" ht="12.75" x14ac:dyDescent="0.2">
      <c r="A93" s="63"/>
      <c r="I93" s="63"/>
    </row>
    <row r="94" spans="1:24" ht="12.75" x14ac:dyDescent="0.2">
      <c r="A94" s="63"/>
      <c r="I94" s="63"/>
    </row>
    <row r="95" spans="1:24" ht="12.75" x14ac:dyDescent="0.2">
      <c r="A95" s="63"/>
      <c r="I95" s="63"/>
    </row>
    <row r="96" spans="1:24" ht="12.75" x14ac:dyDescent="0.2">
      <c r="A96" s="63"/>
      <c r="I96" s="63"/>
    </row>
    <row r="97" spans="1:9" ht="12.75" x14ac:dyDescent="0.2">
      <c r="A97" s="63"/>
      <c r="I97" s="63"/>
    </row>
    <row r="98" spans="1:9" ht="12.75" x14ac:dyDescent="0.2">
      <c r="A98" s="63"/>
      <c r="I98" s="63"/>
    </row>
    <row r="99" spans="1:9" ht="12.75" x14ac:dyDescent="0.2">
      <c r="A99" s="63"/>
      <c r="B99" s="69"/>
      <c r="C99" s="70"/>
      <c r="D99" s="70"/>
      <c r="E99" s="70"/>
      <c r="F99" s="70"/>
      <c r="G99" s="70"/>
      <c r="H99" s="70"/>
      <c r="I99" s="71"/>
    </row>
  </sheetData>
  <mergeCells count="41">
    <mergeCell ref="S71:X71"/>
    <mergeCell ref="N62:X65"/>
    <mergeCell ref="D53:I54"/>
    <mergeCell ref="D55:I55"/>
    <mergeCell ref="D56:I56"/>
    <mergeCell ref="P58:X58"/>
    <mergeCell ref="P59:X59"/>
    <mergeCell ref="L60:X60"/>
    <mergeCell ref="M61:X61"/>
    <mergeCell ref="D60:I62"/>
    <mergeCell ref="A42:C42"/>
    <mergeCell ref="D42:Q42"/>
    <mergeCell ref="A43:C43"/>
    <mergeCell ref="D43:Q43"/>
    <mergeCell ref="J45:X46"/>
    <mergeCell ref="S31:X43"/>
    <mergeCell ref="B37:R37"/>
    <mergeCell ref="B38:R40"/>
    <mergeCell ref="A41:C41"/>
    <mergeCell ref="D41:Q41"/>
    <mergeCell ref="S6:X10"/>
    <mergeCell ref="A11:W13"/>
    <mergeCell ref="X11:X13"/>
    <mergeCell ref="B14:R16"/>
    <mergeCell ref="S14:X16"/>
    <mergeCell ref="Q49:X50"/>
    <mergeCell ref="Q51:X51"/>
    <mergeCell ref="O53:X53"/>
    <mergeCell ref="P54:X55"/>
    <mergeCell ref="Q81:X81"/>
    <mergeCell ref="P80:X80"/>
    <mergeCell ref="P52:X52"/>
    <mergeCell ref="O77:X77"/>
    <mergeCell ref="R67:X67"/>
    <mergeCell ref="M74:X74"/>
    <mergeCell ref="Q75:X75"/>
    <mergeCell ref="O76:X76"/>
    <mergeCell ref="L68:M68"/>
    <mergeCell ref="N68:X68"/>
    <mergeCell ref="M69:X69"/>
    <mergeCell ref="O70:X70"/>
  </mergeCells>
  <hyperlinks>
    <hyperlink ref="D56" r:id="rId1" xr:uid="{6F56F7D2-75E9-4EB6-AD0A-81CF079BAB84}"/>
  </hyperlinks>
  <printOptions horizontalCentered="1" verticalCentered="1"/>
  <pageMargins left="3.937007874015748E-2" right="3.937007874015748E-2" top="0.35433070866141736" bottom="0.39370078740157483" header="0.11811023622047245" footer="0.11811023622047245"/>
  <pageSetup paperSize="9" fitToHeight="0" orientation="portrait" r:id="rId2"/>
  <rowBreaks count="1" manualBreakCount="1">
    <brk id="44" max="16383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727F0-355C-46F3-8006-2DAA807710E8}">
  <sheetPr>
    <tabColor rgb="FF7030A0"/>
    <pageSetUpPr fitToPage="1"/>
  </sheetPr>
  <dimension ref="A1:F167"/>
  <sheetViews>
    <sheetView tabSelected="1" view="pageBreakPreview" topLeftCell="A4" zoomScaleNormal="118" zoomScaleSheetLayoutView="100" workbookViewId="0">
      <pane ySplit="3" topLeftCell="A112" activePane="bottomLeft" state="frozen"/>
      <selection activeCell="A4" sqref="A4"/>
      <selection pane="bottomLeft" activeCell="L127" sqref="L127"/>
    </sheetView>
  </sheetViews>
  <sheetFormatPr baseColWidth="10" defaultColWidth="3.5703125" defaultRowHeight="12.75" x14ac:dyDescent="0.2"/>
  <cols>
    <col min="1" max="1" width="9.5703125" customWidth="1"/>
    <col min="2" max="2" width="82.42578125" customWidth="1"/>
    <col min="3" max="3" width="7" bestFit="1" customWidth="1"/>
    <col min="4" max="4" width="15.5703125" bestFit="1" customWidth="1"/>
    <col min="5" max="5" width="15.42578125" customWidth="1"/>
    <col min="6" max="6" width="15.5703125" customWidth="1"/>
  </cols>
  <sheetData>
    <row r="1" spans="1:6" hidden="1" x14ac:dyDescent="0.2"/>
    <row r="2" spans="1:6" ht="18" hidden="1" x14ac:dyDescent="0.2">
      <c r="A2" s="36"/>
      <c r="E2" s="38" t="e">
        <f>titre_document</f>
        <v>#NAME?</v>
      </c>
      <c r="F2" s="37" t="e">
        <f>date_indice</f>
        <v>#NAME?</v>
      </c>
    </row>
    <row r="3" spans="1:6" ht="36" hidden="1" customHeight="1" x14ac:dyDescent="0.2">
      <c r="A3" s="36"/>
      <c r="E3" s="35" t="e">
        <f>titre_affaire</f>
        <v>#NAME?</v>
      </c>
      <c r="F3" s="34" t="e">
        <f>"Ind : "&amp;indice</f>
        <v>#NAME?</v>
      </c>
    </row>
    <row r="4" spans="1:6" ht="45" customHeight="1" x14ac:dyDescent="0.2">
      <c r="A4" s="155"/>
      <c r="B4" s="156"/>
      <c r="C4" s="157"/>
      <c r="D4" s="158"/>
      <c r="E4" s="159"/>
      <c r="F4" s="160"/>
    </row>
    <row r="5" spans="1:6" ht="16.5" thickBot="1" x14ac:dyDescent="0.25">
      <c r="A5" s="78" t="s">
        <v>42</v>
      </c>
      <c r="B5" s="79" t="s">
        <v>41</v>
      </c>
      <c r="C5" s="79" t="s">
        <v>40</v>
      </c>
      <c r="D5" s="79" t="s">
        <v>67</v>
      </c>
      <c r="E5" s="79" t="s">
        <v>68</v>
      </c>
      <c r="F5" s="80" t="s">
        <v>69</v>
      </c>
    </row>
    <row r="6" spans="1:6" ht="17.25" thickTop="1" thickBot="1" x14ac:dyDescent="0.25">
      <c r="A6" s="81"/>
      <c r="B6" s="82"/>
      <c r="C6" s="82"/>
      <c r="D6" s="82"/>
      <c r="E6" s="82"/>
      <c r="F6" s="83"/>
    </row>
    <row r="7" spans="1:6" ht="13.5" thickTop="1" x14ac:dyDescent="0.2">
      <c r="A7" s="84" t="s">
        <v>65</v>
      </c>
      <c r="B7" s="85" t="s">
        <v>70</v>
      </c>
      <c r="C7" s="86"/>
      <c r="D7" s="72"/>
      <c r="E7" s="87"/>
      <c r="F7" s="88"/>
    </row>
    <row r="8" spans="1:6" x14ac:dyDescent="0.2">
      <c r="A8" s="94" t="s">
        <v>71</v>
      </c>
      <c r="B8" s="89" t="s">
        <v>72</v>
      </c>
      <c r="C8" s="90" t="s">
        <v>134</v>
      </c>
      <c r="D8" s="91"/>
      <c r="E8" s="92"/>
      <c r="F8" s="93">
        <f t="shared" ref="F8:F20" si="0">E8*D8</f>
        <v>0</v>
      </c>
    </row>
    <row r="9" spans="1:6" x14ac:dyDescent="0.2">
      <c r="A9" s="94" t="s">
        <v>73</v>
      </c>
      <c r="B9" s="89" t="s">
        <v>74</v>
      </c>
      <c r="C9" s="90" t="s">
        <v>134</v>
      </c>
      <c r="D9" s="91"/>
      <c r="E9" s="92"/>
      <c r="F9" s="93">
        <f t="shared" si="0"/>
        <v>0</v>
      </c>
    </row>
    <row r="10" spans="1:6" x14ac:dyDescent="0.2">
      <c r="A10" s="94" t="s">
        <v>75</v>
      </c>
      <c r="B10" s="89" t="s">
        <v>76</v>
      </c>
      <c r="C10" s="90" t="s">
        <v>134</v>
      </c>
      <c r="D10" s="91"/>
      <c r="E10" s="92"/>
      <c r="F10" s="93">
        <f t="shared" si="0"/>
        <v>0</v>
      </c>
    </row>
    <row r="11" spans="1:6" x14ac:dyDescent="0.2">
      <c r="A11" s="94" t="s">
        <v>77</v>
      </c>
      <c r="B11" s="89" t="s">
        <v>78</v>
      </c>
      <c r="C11" s="90" t="s">
        <v>134</v>
      </c>
      <c r="D11" s="91"/>
      <c r="E11" s="92"/>
      <c r="F11" s="93">
        <f t="shared" si="0"/>
        <v>0</v>
      </c>
    </row>
    <row r="12" spans="1:6" x14ac:dyDescent="0.2">
      <c r="A12" s="94" t="s">
        <v>79</v>
      </c>
      <c r="B12" s="89" t="s">
        <v>80</v>
      </c>
      <c r="C12" s="90" t="s">
        <v>134</v>
      </c>
      <c r="D12" s="91"/>
      <c r="E12" s="92"/>
      <c r="F12" s="93">
        <f t="shared" si="0"/>
        <v>0</v>
      </c>
    </row>
    <row r="13" spans="1:6" x14ac:dyDescent="0.2">
      <c r="A13" s="94" t="s">
        <v>81</v>
      </c>
      <c r="B13" s="89" t="s">
        <v>82</v>
      </c>
      <c r="C13" s="90" t="s">
        <v>134</v>
      </c>
      <c r="D13" s="91"/>
      <c r="E13" s="92"/>
      <c r="F13" s="93">
        <f t="shared" si="0"/>
        <v>0</v>
      </c>
    </row>
    <row r="14" spans="1:6" x14ac:dyDescent="0.2">
      <c r="A14" s="94" t="s">
        <v>83</v>
      </c>
      <c r="B14" s="89" t="s">
        <v>84</v>
      </c>
      <c r="C14" s="90" t="s">
        <v>134</v>
      </c>
      <c r="D14" s="91"/>
      <c r="E14" s="92"/>
      <c r="F14" s="93">
        <f t="shared" si="0"/>
        <v>0</v>
      </c>
    </row>
    <row r="15" spans="1:6" x14ac:dyDescent="0.2">
      <c r="A15" s="94" t="s">
        <v>85</v>
      </c>
      <c r="B15" s="89" t="s">
        <v>86</v>
      </c>
      <c r="C15" s="90" t="s">
        <v>134</v>
      </c>
      <c r="D15" s="91"/>
      <c r="E15" s="92"/>
      <c r="F15" s="93">
        <f t="shared" si="0"/>
        <v>0</v>
      </c>
    </row>
    <row r="16" spans="1:6" x14ac:dyDescent="0.2">
      <c r="A16" s="94" t="s">
        <v>87</v>
      </c>
      <c r="B16" s="89" t="s">
        <v>88</v>
      </c>
      <c r="C16" s="90" t="s">
        <v>134</v>
      </c>
      <c r="D16" s="91"/>
      <c r="E16" s="92"/>
      <c r="F16" s="93">
        <f t="shared" si="0"/>
        <v>0</v>
      </c>
    </row>
    <row r="17" spans="1:6" x14ac:dyDescent="0.2">
      <c r="A17" s="94" t="s">
        <v>89</v>
      </c>
      <c r="B17" s="89" t="s">
        <v>90</v>
      </c>
      <c r="C17" s="90" t="s">
        <v>134</v>
      </c>
      <c r="D17" s="91"/>
      <c r="E17" s="92"/>
      <c r="F17" s="93">
        <f t="shared" si="0"/>
        <v>0</v>
      </c>
    </row>
    <row r="18" spans="1:6" x14ac:dyDescent="0.2">
      <c r="A18" s="94" t="s">
        <v>91</v>
      </c>
      <c r="B18" s="89" t="s">
        <v>92</v>
      </c>
      <c r="C18" s="90" t="s">
        <v>134</v>
      </c>
      <c r="D18" s="91"/>
      <c r="E18" s="92"/>
      <c r="F18" s="93">
        <f t="shared" si="0"/>
        <v>0</v>
      </c>
    </row>
    <row r="19" spans="1:6" x14ac:dyDescent="0.2">
      <c r="A19" s="94" t="s">
        <v>93</v>
      </c>
      <c r="B19" s="89" t="s">
        <v>94</v>
      </c>
      <c r="C19" s="90" t="s">
        <v>134</v>
      </c>
      <c r="D19" s="91"/>
      <c r="E19" s="92"/>
      <c r="F19" s="93">
        <f t="shared" si="0"/>
        <v>0</v>
      </c>
    </row>
    <row r="20" spans="1:6" x14ac:dyDescent="0.2">
      <c r="A20" s="94"/>
      <c r="B20" s="89"/>
      <c r="C20" s="90"/>
      <c r="D20" s="91"/>
      <c r="E20" s="92"/>
      <c r="F20" s="93">
        <f t="shared" si="0"/>
        <v>0</v>
      </c>
    </row>
    <row r="21" spans="1:6" ht="15" x14ac:dyDescent="0.25">
      <c r="A21" s="95"/>
      <c r="B21" s="96" t="str">
        <f>CONCATENATE("Sous-total ",B7)</f>
        <v>Sous-total Généralités</v>
      </c>
      <c r="C21" s="97"/>
      <c r="D21" s="97"/>
      <c r="E21" s="98"/>
      <c r="F21" s="99">
        <f>SUM(F8:F20)</f>
        <v>0</v>
      </c>
    </row>
    <row r="22" spans="1:6" ht="13.5" thickBot="1" x14ac:dyDescent="0.25">
      <c r="A22" s="94"/>
      <c r="B22" s="89"/>
      <c r="C22" s="90"/>
      <c r="D22" s="91"/>
      <c r="E22" s="92"/>
      <c r="F22" s="93"/>
    </row>
    <row r="23" spans="1:6" ht="13.5" thickTop="1" x14ac:dyDescent="0.2">
      <c r="A23" s="84" t="s">
        <v>95</v>
      </c>
      <c r="B23" s="85" t="s">
        <v>96</v>
      </c>
      <c r="C23" s="86"/>
      <c r="D23" s="72"/>
      <c r="E23" s="87"/>
      <c r="F23" s="88"/>
    </row>
    <row r="24" spans="1:6" x14ac:dyDescent="0.2">
      <c r="A24" s="94" t="s">
        <v>97</v>
      </c>
      <c r="B24" s="89" t="s">
        <v>98</v>
      </c>
      <c r="C24" s="90" t="s">
        <v>134</v>
      </c>
      <c r="D24" s="91"/>
      <c r="E24" s="92"/>
      <c r="F24" s="93">
        <f t="shared" ref="F24:F39" si="1">E24*D24</f>
        <v>0</v>
      </c>
    </row>
    <row r="25" spans="1:6" x14ac:dyDescent="0.2">
      <c r="A25" s="94" t="s">
        <v>99</v>
      </c>
      <c r="B25" s="89" t="s">
        <v>100</v>
      </c>
      <c r="C25" s="90" t="s">
        <v>134</v>
      </c>
      <c r="D25" s="91"/>
      <c r="E25" s="92"/>
      <c r="F25" s="93">
        <f t="shared" si="1"/>
        <v>0</v>
      </c>
    </row>
    <row r="26" spans="1:6" x14ac:dyDescent="0.2">
      <c r="A26" s="94" t="s">
        <v>140</v>
      </c>
      <c r="B26" s="89" t="s">
        <v>101</v>
      </c>
      <c r="C26" s="90" t="s">
        <v>134</v>
      </c>
      <c r="D26" s="91"/>
      <c r="E26" s="92"/>
      <c r="F26" s="93">
        <f t="shared" si="1"/>
        <v>0</v>
      </c>
    </row>
    <row r="27" spans="1:6" x14ac:dyDescent="0.2">
      <c r="A27" s="94" t="s">
        <v>141</v>
      </c>
      <c r="B27" s="89" t="s">
        <v>102</v>
      </c>
      <c r="C27" s="90" t="s">
        <v>134</v>
      </c>
      <c r="D27" s="91"/>
      <c r="E27" s="92"/>
      <c r="F27" s="93">
        <f t="shared" si="1"/>
        <v>0</v>
      </c>
    </row>
    <row r="28" spans="1:6" x14ac:dyDescent="0.2">
      <c r="A28" s="94" t="s">
        <v>142</v>
      </c>
      <c r="B28" s="89" t="s">
        <v>103</v>
      </c>
      <c r="C28" s="90" t="s">
        <v>134</v>
      </c>
      <c r="D28" s="91"/>
      <c r="E28" s="92"/>
      <c r="F28" s="93">
        <f t="shared" si="1"/>
        <v>0</v>
      </c>
    </row>
    <row r="29" spans="1:6" x14ac:dyDescent="0.2">
      <c r="A29" s="94" t="s">
        <v>143</v>
      </c>
      <c r="B29" s="89" t="s">
        <v>104</v>
      </c>
      <c r="C29" s="90" t="s">
        <v>134</v>
      </c>
      <c r="D29" s="91"/>
      <c r="E29" s="92"/>
      <c r="F29" s="93">
        <f t="shared" si="1"/>
        <v>0</v>
      </c>
    </row>
    <row r="30" spans="1:6" x14ac:dyDescent="0.2">
      <c r="A30" s="94" t="s">
        <v>105</v>
      </c>
      <c r="B30" s="89" t="s">
        <v>106</v>
      </c>
      <c r="C30" s="90" t="s">
        <v>134</v>
      </c>
      <c r="D30" s="91"/>
      <c r="E30" s="92"/>
      <c r="F30" s="93">
        <f t="shared" si="1"/>
        <v>0</v>
      </c>
    </row>
    <row r="31" spans="1:6" x14ac:dyDescent="0.2">
      <c r="A31" s="94" t="s">
        <v>107</v>
      </c>
      <c r="B31" s="89" t="s">
        <v>144</v>
      </c>
      <c r="C31" s="90" t="s">
        <v>134</v>
      </c>
      <c r="D31" s="91"/>
      <c r="E31" s="92"/>
      <c r="F31" s="93">
        <f t="shared" si="1"/>
        <v>0</v>
      </c>
    </row>
    <row r="32" spans="1:6" x14ac:dyDescent="0.2">
      <c r="A32" s="94" t="s">
        <v>108</v>
      </c>
      <c r="B32" s="89" t="s">
        <v>109</v>
      </c>
      <c r="C32" s="90" t="s">
        <v>134</v>
      </c>
      <c r="D32" s="91"/>
      <c r="E32" s="92"/>
      <c r="F32" s="93">
        <f t="shared" si="1"/>
        <v>0</v>
      </c>
    </row>
    <row r="33" spans="1:6" x14ac:dyDescent="0.2">
      <c r="A33" s="94" t="s">
        <v>146</v>
      </c>
      <c r="B33" s="89" t="s">
        <v>145</v>
      </c>
      <c r="C33" s="90" t="s">
        <v>134</v>
      </c>
      <c r="D33" s="91"/>
      <c r="E33" s="92"/>
      <c r="F33" s="93">
        <f t="shared" si="1"/>
        <v>0</v>
      </c>
    </row>
    <row r="34" spans="1:6" x14ac:dyDescent="0.2">
      <c r="A34" s="94" t="s">
        <v>110</v>
      </c>
      <c r="B34" s="89" t="s">
        <v>147</v>
      </c>
      <c r="C34" s="90" t="s">
        <v>134</v>
      </c>
      <c r="D34" s="91"/>
      <c r="E34" s="92"/>
      <c r="F34" s="93">
        <f t="shared" si="1"/>
        <v>0</v>
      </c>
    </row>
    <row r="35" spans="1:6" x14ac:dyDescent="0.2">
      <c r="A35" s="94" t="s">
        <v>111</v>
      </c>
      <c r="B35" s="89" t="s">
        <v>148</v>
      </c>
      <c r="C35" s="90" t="s">
        <v>134</v>
      </c>
      <c r="D35" s="91"/>
      <c r="E35" s="92"/>
      <c r="F35" s="93">
        <f t="shared" si="1"/>
        <v>0</v>
      </c>
    </row>
    <row r="36" spans="1:6" x14ac:dyDescent="0.2">
      <c r="A36" s="94" t="s">
        <v>150</v>
      </c>
      <c r="B36" s="89" t="s">
        <v>149</v>
      </c>
      <c r="C36" s="90" t="s">
        <v>135</v>
      </c>
      <c r="D36" s="91">
        <v>1</v>
      </c>
      <c r="E36" s="92"/>
      <c r="F36" s="93">
        <f t="shared" si="1"/>
        <v>0</v>
      </c>
    </row>
    <row r="37" spans="1:6" x14ac:dyDescent="0.2">
      <c r="A37" s="94" t="s">
        <v>152</v>
      </c>
      <c r="B37" s="89" t="s">
        <v>151</v>
      </c>
      <c r="C37" s="90" t="s">
        <v>134</v>
      </c>
      <c r="D37" s="91"/>
      <c r="E37" s="92"/>
      <c r="F37" s="93">
        <f t="shared" si="1"/>
        <v>0</v>
      </c>
    </row>
    <row r="38" spans="1:6" x14ac:dyDescent="0.2">
      <c r="A38" s="94" t="s">
        <v>112</v>
      </c>
      <c r="B38" s="89" t="s">
        <v>153</v>
      </c>
      <c r="C38" s="90" t="s">
        <v>134</v>
      </c>
      <c r="D38" s="91"/>
      <c r="E38" s="92"/>
      <c r="F38" s="93">
        <f t="shared" si="1"/>
        <v>0</v>
      </c>
    </row>
    <row r="39" spans="1:6" x14ac:dyDescent="0.2">
      <c r="A39" s="94"/>
      <c r="B39" s="89"/>
      <c r="C39" s="90"/>
      <c r="D39" s="91"/>
      <c r="E39" s="92"/>
      <c r="F39" s="93">
        <f t="shared" si="1"/>
        <v>0</v>
      </c>
    </row>
    <row r="40" spans="1:6" ht="15" x14ac:dyDescent="0.25">
      <c r="A40" s="95"/>
      <c r="B40" s="96" t="str">
        <f>CONCATENATE("Sous-total ",B23)</f>
        <v>Sous-total Responsabilités missions des intervenants</v>
      </c>
      <c r="C40" s="97"/>
      <c r="D40" s="97"/>
      <c r="E40" s="98"/>
      <c r="F40" s="99">
        <f>SUM(F24:F39)</f>
        <v>0</v>
      </c>
    </row>
    <row r="41" spans="1:6" ht="13.5" thickBot="1" x14ac:dyDescent="0.25">
      <c r="A41" s="94"/>
      <c r="B41" s="89"/>
      <c r="C41" s="90"/>
      <c r="D41" s="91"/>
      <c r="E41" s="92"/>
      <c r="F41" s="93"/>
    </row>
    <row r="42" spans="1:6" ht="13.5" thickTop="1" x14ac:dyDescent="0.2">
      <c r="A42" s="84" t="s">
        <v>113</v>
      </c>
      <c r="B42" s="85" t="s">
        <v>114</v>
      </c>
      <c r="C42" s="86"/>
      <c r="D42" s="72"/>
      <c r="E42" s="87"/>
      <c r="F42" s="88"/>
    </row>
    <row r="43" spans="1:6" x14ac:dyDescent="0.2">
      <c r="A43" s="94" t="s">
        <v>115</v>
      </c>
      <c r="B43" s="89" t="s">
        <v>116</v>
      </c>
      <c r="C43" s="90" t="s">
        <v>134</v>
      </c>
      <c r="D43" s="91"/>
      <c r="E43" s="92"/>
      <c r="F43" s="93">
        <f t="shared" ref="F43:F48" si="2">E43*D43</f>
        <v>0</v>
      </c>
    </row>
    <row r="44" spans="1:6" x14ac:dyDescent="0.2">
      <c r="A44" s="94" t="s">
        <v>117</v>
      </c>
      <c r="B44" s="89" t="s">
        <v>118</v>
      </c>
      <c r="C44" s="90" t="s">
        <v>134</v>
      </c>
      <c r="D44" s="91"/>
      <c r="E44" s="92"/>
      <c r="F44" s="93">
        <f t="shared" si="2"/>
        <v>0</v>
      </c>
    </row>
    <row r="45" spans="1:6" x14ac:dyDescent="0.2">
      <c r="A45" s="94" t="s">
        <v>119</v>
      </c>
      <c r="B45" s="89" t="s">
        <v>120</v>
      </c>
      <c r="C45" s="90" t="s">
        <v>134</v>
      </c>
      <c r="D45" s="91"/>
      <c r="E45" s="92"/>
      <c r="F45" s="93">
        <f t="shared" si="2"/>
        <v>0</v>
      </c>
    </row>
    <row r="46" spans="1:6" x14ac:dyDescent="0.2">
      <c r="A46" s="94" t="s">
        <v>121</v>
      </c>
      <c r="B46" s="89" t="s">
        <v>122</v>
      </c>
      <c r="C46" s="90" t="s">
        <v>134</v>
      </c>
      <c r="D46" s="91"/>
      <c r="E46" s="92"/>
      <c r="F46" s="93">
        <f t="shared" si="2"/>
        <v>0</v>
      </c>
    </row>
    <row r="47" spans="1:6" x14ac:dyDescent="0.2">
      <c r="A47" s="94" t="s">
        <v>123</v>
      </c>
      <c r="B47" s="89" t="s">
        <v>124</v>
      </c>
      <c r="C47" s="90" t="s">
        <v>134</v>
      </c>
      <c r="D47" s="91"/>
      <c r="E47" s="92"/>
      <c r="F47" s="93">
        <f t="shared" si="2"/>
        <v>0</v>
      </c>
    </row>
    <row r="48" spans="1:6" x14ac:dyDescent="0.2">
      <c r="A48" s="94"/>
      <c r="B48" s="89"/>
      <c r="C48" s="90"/>
      <c r="D48" s="91"/>
      <c r="E48" s="92"/>
      <c r="F48" s="93">
        <f t="shared" si="2"/>
        <v>0</v>
      </c>
    </row>
    <row r="49" spans="1:6" ht="15" x14ac:dyDescent="0.25">
      <c r="A49" s="95"/>
      <c r="B49" s="96" t="str">
        <f>CONCATENATE("Sous-total ",B42)</f>
        <v>Sous-total Qualification</v>
      </c>
      <c r="C49" s="97"/>
      <c r="D49" s="97"/>
      <c r="E49" s="98"/>
      <c r="F49" s="99">
        <f>SUM(F43:F48)</f>
        <v>0</v>
      </c>
    </row>
    <row r="50" spans="1:6" ht="15.75" thickBot="1" x14ac:dyDescent="0.3">
      <c r="A50" s="105"/>
      <c r="B50" s="106"/>
      <c r="C50" s="107"/>
      <c r="D50" s="108"/>
      <c r="E50" s="109"/>
      <c r="F50" s="110"/>
    </row>
    <row r="51" spans="1:6" ht="13.5" thickTop="1" x14ac:dyDescent="0.2">
      <c r="A51" s="84" t="s">
        <v>125</v>
      </c>
      <c r="B51" s="85" t="s">
        <v>154</v>
      </c>
      <c r="C51" s="86"/>
      <c r="D51" s="72"/>
      <c r="E51" s="87"/>
      <c r="F51" s="88"/>
    </row>
    <row r="52" spans="1:6" x14ac:dyDescent="0.2">
      <c r="A52" s="94" t="s">
        <v>127</v>
      </c>
      <c r="B52" s="89" t="s">
        <v>156</v>
      </c>
      <c r="C52" s="90" t="s">
        <v>135</v>
      </c>
      <c r="D52" s="91">
        <v>1</v>
      </c>
      <c r="E52" s="92"/>
      <c r="F52" s="93">
        <f t="shared" ref="F52:F55" si="3">E52*D52</f>
        <v>0</v>
      </c>
    </row>
    <row r="53" spans="1:6" x14ac:dyDescent="0.2">
      <c r="A53" s="94" t="s">
        <v>128</v>
      </c>
      <c r="B53" s="89" t="s">
        <v>155</v>
      </c>
      <c r="C53" s="90" t="s">
        <v>135</v>
      </c>
      <c r="D53" s="91">
        <v>1</v>
      </c>
      <c r="E53" s="92"/>
      <c r="F53" s="93">
        <f t="shared" si="3"/>
        <v>0</v>
      </c>
    </row>
    <row r="54" spans="1:6" x14ac:dyDescent="0.2">
      <c r="A54" s="94" t="s">
        <v>129</v>
      </c>
      <c r="B54" s="89" t="s">
        <v>189</v>
      </c>
      <c r="C54" s="90" t="s">
        <v>135</v>
      </c>
      <c r="D54" s="91">
        <v>1</v>
      </c>
      <c r="E54" s="92"/>
      <c r="F54" s="93">
        <f t="shared" si="3"/>
        <v>0</v>
      </c>
    </row>
    <row r="55" spans="1:6" x14ac:dyDescent="0.2">
      <c r="A55" s="94"/>
      <c r="B55" s="89"/>
      <c r="C55" s="90"/>
      <c r="D55" s="91"/>
      <c r="E55" s="92"/>
      <c r="F55" s="93">
        <f t="shared" si="3"/>
        <v>0</v>
      </c>
    </row>
    <row r="56" spans="1:6" ht="15" x14ac:dyDescent="0.25">
      <c r="A56" s="95"/>
      <c r="B56" s="96" t="str">
        <f>CONCATENATE("Sous-total ",B51)</f>
        <v xml:space="preserve">Sous-total Etat projeté  </v>
      </c>
      <c r="C56" s="97"/>
      <c r="D56" s="97"/>
      <c r="E56" s="98"/>
      <c r="F56" s="99">
        <f>SUM(F52:F55)</f>
        <v>0</v>
      </c>
    </row>
    <row r="57" spans="1:6" ht="15.75" thickBot="1" x14ac:dyDescent="0.3">
      <c r="A57" s="105"/>
      <c r="B57" s="106"/>
      <c r="C57" s="107"/>
      <c r="D57" s="108"/>
      <c r="E57" s="109"/>
      <c r="F57" s="110"/>
    </row>
    <row r="58" spans="1:6" ht="13.5" thickTop="1" x14ac:dyDescent="0.2">
      <c r="A58" s="84" t="s">
        <v>190</v>
      </c>
      <c r="B58" s="85" t="s">
        <v>191</v>
      </c>
      <c r="C58" s="86"/>
      <c r="D58" s="72"/>
      <c r="E58" s="87"/>
      <c r="F58" s="88"/>
    </row>
    <row r="59" spans="1:6" ht="15" x14ac:dyDescent="0.25">
      <c r="A59" s="105"/>
      <c r="B59" s="89" t="s">
        <v>192</v>
      </c>
      <c r="C59" s="90" t="s">
        <v>134</v>
      </c>
      <c r="D59" s="91"/>
      <c r="E59" s="109"/>
      <c r="F59" s="110"/>
    </row>
    <row r="60" spans="1:6" ht="15" x14ac:dyDescent="0.25">
      <c r="A60" s="105"/>
      <c r="B60" s="89" t="s">
        <v>193</v>
      </c>
      <c r="C60" s="90" t="s">
        <v>134</v>
      </c>
      <c r="D60" s="91"/>
      <c r="E60" s="109"/>
      <c r="F60" s="110"/>
    </row>
    <row r="61" spans="1:6" ht="15" x14ac:dyDescent="0.25">
      <c r="A61" s="105"/>
      <c r="B61" s="89" t="s">
        <v>194</v>
      </c>
      <c r="C61" s="90" t="s">
        <v>134</v>
      </c>
      <c r="D61" s="91"/>
      <c r="E61" s="109"/>
      <c r="F61" s="110"/>
    </row>
    <row r="62" spans="1:6" ht="15" x14ac:dyDescent="0.25">
      <c r="A62" s="95"/>
      <c r="B62" s="96" t="str">
        <f>CONCATENATE("Sous-total ",B58)</f>
        <v>Sous-total Travaux</v>
      </c>
      <c r="C62" s="97"/>
      <c r="D62" s="97"/>
      <c r="E62" s="98"/>
      <c r="F62" s="99">
        <f>SUM(F59:F61)</f>
        <v>0</v>
      </c>
    </row>
    <row r="63" spans="1:6" ht="15.75" thickBot="1" x14ac:dyDescent="0.3">
      <c r="A63" s="105"/>
      <c r="B63" s="116"/>
      <c r="C63" s="107"/>
      <c r="D63" s="108"/>
      <c r="E63" s="109"/>
      <c r="F63" s="110"/>
    </row>
    <row r="64" spans="1:6" ht="13.5" thickTop="1" x14ac:dyDescent="0.2">
      <c r="A64" s="84" t="s">
        <v>188</v>
      </c>
      <c r="B64" s="85" t="s">
        <v>126</v>
      </c>
      <c r="C64" s="86"/>
      <c r="D64" s="72"/>
      <c r="E64" s="87"/>
      <c r="F64" s="88"/>
    </row>
    <row r="65" spans="1:6" x14ac:dyDescent="0.2">
      <c r="A65" s="94"/>
      <c r="B65" s="89" t="s">
        <v>165</v>
      </c>
      <c r="C65" s="90" t="s">
        <v>134</v>
      </c>
      <c r="D65" s="91"/>
      <c r="E65" s="92"/>
      <c r="F65" s="93">
        <f t="shared" ref="F65:F67" si="4">E65*D65</f>
        <v>0</v>
      </c>
    </row>
    <row r="66" spans="1:6" x14ac:dyDescent="0.2">
      <c r="A66" s="94"/>
      <c r="B66" s="89" t="s">
        <v>166</v>
      </c>
      <c r="C66" s="90" t="s">
        <v>134</v>
      </c>
      <c r="D66" s="91"/>
      <c r="E66" s="92"/>
      <c r="F66" s="93">
        <f t="shared" si="4"/>
        <v>0</v>
      </c>
    </row>
    <row r="67" spans="1:6" x14ac:dyDescent="0.2">
      <c r="A67" s="94"/>
      <c r="B67" s="89" t="s">
        <v>167</v>
      </c>
      <c r="C67" s="90" t="s">
        <v>134</v>
      </c>
      <c r="D67" s="91"/>
      <c r="E67" s="92"/>
      <c r="F67" s="93">
        <f t="shared" si="4"/>
        <v>0</v>
      </c>
    </row>
    <row r="68" spans="1:6" ht="15" x14ac:dyDescent="0.25">
      <c r="A68" s="95"/>
      <c r="B68" s="96" t="str">
        <f>CONCATENATE("Sous-total ",B64)</f>
        <v>Sous-total Influences externes</v>
      </c>
      <c r="C68" s="97"/>
      <c r="D68" s="97"/>
      <c r="E68" s="98"/>
      <c r="F68" s="99">
        <f>SUM(F65:F67)</f>
        <v>0</v>
      </c>
    </row>
    <row r="69" spans="1:6" ht="15.75" thickBot="1" x14ac:dyDescent="0.3">
      <c r="A69" s="105"/>
      <c r="B69" s="104"/>
      <c r="C69" s="90"/>
      <c r="D69" s="91"/>
      <c r="E69" s="92"/>
      <c r="F69" s="93"/>
    </row>
    <row r="70" spans="1:6" ht="13.5" thickTop="1" x14ac:dyDescent="0.2">
      <c r="A70" s="84" t="s">
        <v>133</v>
      </c>
      <c r="B70" s="85" t="s">
        <v>168</v>
      </c>
      <c r="C70" s="86"/>
      <c r="D70" s="72"/>
      <c r="E70" s="87"/>
      <c r="F70" s="88"/>
    </row>
    <row r="71" spans="1:6" x14ac:dyDescent="0.2">
      <c r="A71" s="94" t="s">
        <v>157</v>
      </c>
      <c r="B71" s="89" t="s">
        <v>197</v>
      </c>
      <c r="C71" s="90" t="s">
        <v>134</v>
      </c>
      <c r="D71" s="91"/>
      <c r="E71" s="92"/>
      <c r="F71" s="93">
        <f t="shared" ref="F71:F134" si="5">E71*D71</f>
        <v>0</v>
      </c>
    </row>
    <row r="72" spans="1:6" x14ac:dyDescent="0.2">
      <c r="A72" s="94"/>
      <c r="B72" s="89"/>
      <c r="C72" s="90"/>
      <c r="D72" s="91"/>
      <c r="E72" s="92"/>
      <c r="F72" s="93"/>
    </row>
    <row r="73" spans="1:6" x14ac:dyDescent="0.2">
      <c r="A73" s="94" t="s">
        <v>158</v>
      </c>
      <c r="B73" s="89" t="s">
        <v>169</v>
      </c>
      <c r="C73" s="90" t="s">
        <v>134</v>
      </c>
      <c r="D73" s="91"/>
      <c r="E73" s="92"/>
      <c r="F73" s="93">
        <f t="shared" si="5"/>
        <v>0</v>
      </c>
    </row>
    <row r="74" spans="1:6" x14ac:dyDescent="0.2">
      <c r="A74" s="94"/>
      <c r="B74" s="89"/>
      <c r="C74" s="90"/>
      <c r="D74" s="91"/>
      <c r="E74" s="92"/>
      <c r="F74" s="93"/>
    </row>
    <row r="75" spans="1:6" x14ac:dyDescent="0.2">
      <c r="A75" s="94" t="s">
        <v>159</v>
      </c>
      <c r="B75" s="89" t="s">
        <v>170</v>
      </c>
      <c r="C75" s="90" t="s">
        <v>134</v>
      </c>
      <c r="D75" s="91"/>
      <c r="E75" s="92"/>
      <c r="F75" s="93">
        <f t="shared" si="5"/>
        <v>0</v>
      </c>
    </row>
    <row r="76" spans="1:6" ht="15" x14ac:dyDescent="0.25">
      <c r="A76" s="105"/>
      <c r="B76" s="104"/>
      <c r="C76" s="90"/>
      <c r="D76" s="91"/>
      <c r="E76" s="92"/>
      <c r="F76" s="93">
        <f t="shared" si="5"/>
        <v>0</v>
      </c>
    </row>
    <row r="77" spans="1:6" x14ac:dyDescent="0.2">
      <c r="A77" s="94" t="s">
        <v>160</v>
      </c>
      <c r="B77" s="89" t="s">
        <v>195</v>
      </c>
      <c r="C77" s="90" t="s">
        <v>135</v>
      </c>
      <c r="D77" s="91">
        <v>1</v>
      </c>
      <c r="E77" s="92"/>
      <c r="F77" s="93">
        <f t="shared" si="5"/>
        <v>0</v>
      </c>
    </row>
    <row r="78" spans="1:6" ht="15" x14ac:dyDescent="0.25">
      <c r="A78" s="105"/>
      <c r="B78" s="104"/>
      <c r="C78" s="90"/>
      <c r="D78" s="91"/>
      <c r="E78" s="92"/>
      <c r="F78" s="93">
        <f t="shared" si="5"/>
        <v>0</v>
      </c>
    </row>
    <row r="79" spans="1:6" x14ac:dyDescent="0.2">
      <c r="A79" s="94" t="s">
        <v>212</v>
      </c>
      <c r="B79" s="89" t="s">
        <v>198</v>
      </c>
      <c r="C79" s="90"/>
      <c r="D79" s="91"/>
      <c r="E79" s="92"/>
      <c r="F79" s="93">
        <f t="shared" si="5"/>
        <v>0</v>
      </c>
    </row>
    <row r="80" spans="1:6" x14ac:dyDescent="0.2">
      <c r="A80" s="41"/>
      <c r="B80" s="89" t="s">
        <v>137</v>
      </c>
      <c r="C80" s="90"/>
      <c r="D80" s="91"/>
      <c r="E80" s="92"/>
      <c r="F80" s="93">
        <f t="shared" si="5"/>
        <v>0</v>
      </c>
    </row>
    <row r="81" spans="1:6" ht="25.5" x14ac:dyDescent="0.25">
      <c r="A81" s="105"/>
      <c r="B81" s="111" t="s">
        <v>202</v>
      </c>
      <c r="C81" s="90" t="s">
        <v>135</v>
      </c>
      <c r="D81" s="91">
        <v>1</v>
      </c>
      <c r="E81" s="92"/>
      <c r="F81" s="93">
        <f t="shared" si="5"/>
        <v>0</v>
      </c>
    </row>
    <row r="82" spans="1:6" ht="25.5" x14ac:dyDescent="0.25">
      <c r="A82" s="105"/>
      <c r="B82" s="111" t="s">
        <v>268</v>
      </c>
      <c r="C82" s="90" t="s">
        <v>135</v>
      </c>
      <c r="D82" s="91">
        <v>1</v>
      </c>
      <c r="E82" s="92"/>
      <c r="F82" s="93">
        <f t="shared" si="5"/>
        <v>0</v>
      </c>
    </row>
    <row r="83" spans="1:6" ht="25.5" x14ac:dyDescent="0.25">
      <c r="A83" s="105"/>
      <c r="B83" s="111" t="s">
        <v>269</v>
      </c>
      <c r="C83" s="90" t="s">
        <v>135</v>
      </c>
      <c r="D83" s="91">
        <v>1</v>
      </c>
      <c r="E83" s="92"/>
      <c r="F83" s="93"/>
    </row>
    <row r="84" spans="1:6" ht="25.5" x14ac:dyDescent="0.25">
      <c r="A84" s="105"/>
      <c r="B84" s="111" t="s">
        <v>270</v>
      </c>
      <c r="C84" s="90" t="s">
        <v>135</v>
      </c>
      <c r="D84" s="91">
        <v>1</v>
      </c>
      <c r="E84" s="92"/>
      <c r="F84" s="93"/>
    </row>
    <row r="85" spans="1:6" ht="15" x14ac:dyDescent="0.25">
      <c r="A85" s="105"/>
      <c r="B85" s="111" t="s">
        <v>199</v>
      </c>
      <c r="C85" s="90" t="s">
        <v>135</v>
      </c>
      <c r="D85" s="91">
        <v>1</v>
      </c>
      <c r="E85" s="92"/>
      <c r="F85" s="93">
        <f t="shared" si="5"/>
        <v>0</v>
      </c>
    </row>
    <row r="86" spans="1:6" ht="15" x14ac:dyDescent="0.25">
      <c r="A86" s="105"/>
      <c r="B86" s="111"/>
      <c r="C86" s="90"/>
      <c r="D86" s="91"/>
      <c r="E86" s="92"/>
      <c r="F86" s="93">
        <f t="shared" si="5"/>
        <v>0</v>
      </c>
    </row>
    <row r="87" spans="1:6" ht="15" x14ac:dyDescent="0.25">
      <c r="A87" s="105"/>
      <c r="B87" s="89" t="s">
        <v>196</v>
      </c>
      <c r="C87" s="90"/>
      <c r="D87" s="91"/>
      <c r="E87" s="92"/>
      <c r="F87" s="93">
        <f t="shared" si="5"/>
        <v>0</v>
      </c>
    </row>
    <row r="88" spans="1:6" ht="15" x14ac:dyDescent="0.25">
      <c r="A88" s="105"/>
      <c r="B88" s="111" t="s">
        <v>200</v>
      </c>
      <c r="C88" s="90" t="s">
        <v>135</v>
      </c>
      <c r="D88" s="91">
        <v>1</v>
      </c>
      <c r="E88" s="92"/>
      <c r="F88" s="93">
        <f t="shared" si="5"/>
        <v>0</v>
      </c>
    </row>
    <row r="89" spans="1:6" ht="25.5" x14ac:dyDescent="0.25">
      <c r="A89" s="105"/>
      <c r="B89" s="111" t="s">
        <v>265</v>
      </c>
      <c r="C89" s="90" t="s">
        <v>135</v>
      </c>
      <c r="D89" s="91">
        <v>1</v>
      </c>
      <c r="E89" s="92"/>
      <c r="F89" s="93">
        <f t="shared" si="5"/>
        <v>0</v>
      </c>
    </row>
    <row r="90" spans="1:6" ht="15" x14ac:dyDescent="0.25">
      <c r="A90" s="105"/>
      <c r="B90" s="111"/>
      <c r="C90" s="90"/>
      <c r="D90" s="91"/>
      <c r="E90" s="92"/>
      <c r="F90" s="93"/>
    </row>
    <row r="91" spans="1:6" ht="15" x14ac:dyDescent="0.25">
      <c r="A91" s="105"/>
      <c r="B91" s="89" t="s">
        <v>201</v>
      </c>
      <c r="C91" s="90"/>
      <c r="D91" s="91"/>
      <c r="E91" s="92"/>
      <c r="F91" s="93">
        <f t="shared" si="5"/>
        <v>0</v>
      </c>
    </row>
    <row r="92" spans="1:6" ht="25.5" x14ac:dyDescent="0.25">
      <c r="A92" s="105"/>
      <c r="B92" s="111" t="s">
        <v>203</v>
      </c>
      <c r="C92" s="90" t="s">
        <v>135</v>
      </c>
      <c r="D92" s="91">
        <v>1</v>
      </c>
      <c r="E92" s="92"/>
      <c r="F92" s="93"/>
    </row>
    <row r="93" spans="1:6" ht="25.5" x14ac:dyDescent="0.25">
      <c r="A93" s="105"/>
      <c r="B93" s="111" t="s">
        <v>204</v>
      </c>
      <c r="C93" s="90" t="s">
        <v>135</v>
      </c>
      <c r="D93" s="91">
        <v>1</v>
      </c>
      <c r="E93" s="92"/>
      <c r="F93" s="93"/>
    </row>
    <row r="94" spans="1:6" ht="25.5" x14ac:dyDescent="0.25">
      <c r="A94" s="105"/>
      <c r="B94" s="111" t="s">
        <v>205</v>
      </c>
      <c r="C94" s="90" t="s">
        <v>135</v>
      </c>
      <c r="D94" s="91">
        <v>1</v>
      </c>
      <c r="E94" s="92"/>
      <c r="F94" s="93"/>
    </row>
    <row r="95" spans="1:6" ht="15" x14ac:dyDescent="0.25">
      <c r="A95" s="105"/>
      <c r="B95" s="89"/>
      <c r="C95" s="90"/>
      <c r="D95" s="91"/>
      <c r="E95" s="92"/>
      <c r="F95" s="93"/>
    </row>
    <row r="96" spans="1:6" ht="15" x14ac:dyDescent="0.25">
      <c r="A96" s="105"/>
      <c r="B96" s="89" t="s">
        <v>206</v>
      </c>
      <c r="C96" s="90"/>
      <c r="D96" s="91"/>
      <c r="E96" s="92"/>
      <c r="F96" s="93"/>
    </row>
    <row r="97" spans="1:6" ht="25.5" x14ac:dyDescent="0.25">
      <c r="A97" s="105"/>
      <c r="B97" s="111" t="s">
        <v>207</v>
      </c>
      <c r="C97" s="90" t="s">
        <v>135</v>
      </c>
      <c r="D97" s="91">
        <v>1</v>
      </c>
      <c r="E97" s="92"/>
      <c r="F97" s="93"/>
    </row>
    <row r="98" spans="1:6" ht="25.5" x14ac:dyDescent="0.25">
      <c r="A98" s="105"/>
      <c r="B98" s="111" t="s">
        <v>204</v>
      </c>
      <c r="C98" s="90" t="s">
        <v>135</v>
      </c>
      <c r="D98" s="91">
        <v>1</v>
      </c>
      <c r="E98" s="92"/>
      <c r="F98" s="93"/>
    </row>
    <row r="99" spans="1:6" ht="25.5" x14ac:dyDescent="0.25">
      <c r="A99" s="105"/>
      <c r="B99" s="111" t="s">
        <v>208</v>
      </c>
      <c r="C99" s="90" t="s">
        <v>135</v>
      </c>
      <c r="D99" s="91">
        <v>1</v>
      </c>
      <c r="E99" s="92"/>
      <c r="F99" s="93">
        <f t="shared" si="5"/>
        <v>0</v>
      </c>
    </row>
    <row r="100" spans="1:6" ht="15" x14ac:dyDescent="0.25">
      <c r="A100" s="105"/>
      <c r="B100" s="111"/>
      <c r="C100" s="90"/>
      <c r="D100" s="91"/>
      <c r="E100" s="92"/>
      <c r="F100" s="93"/>
    </row>
    <row r="101" spans="1:6" x14ac:dyDescent="0.2">
      <c r="A101" s="94" t="s">
        <v>213</v>
      </c>
      <c r="B101" s="89" t="s">
        <v>162</v>
      </c>
      <c r="C101" s="90"/>
      <c r="D101" s="91"/>
      <c r="E101" s="92"/>
      <c r="F101" s="93">
        <f t="shared" si="5"/>
        <v>0</v>
      </c>
    </row>
    <row r="102" spans="1:6" ht="15" x14ac:dyDescent="0.25">
      <c r="A102" s="105"/>
      <c r="B102" s="104" t="s">
        <v>163</v>
      </c>
      <c r="C102" s="90" t="s">
        <v>135</v>
      </c>
      <c r="D102" s="91">
        <v>1</v>
      </c>
      <c r="E102" s="92"/>
      <c r="F102" s="93">
        <f t="shared" si="5"/>
        <v>0</v>
      </c>
    </row>
    <row r="103" spans="1:6" ht="15" x14ac:dyDescent="0.25">
      <c r="A103" s="105"/>
      <c r="B103" s="104" t="s">
        <v>164</v>
      </c>
      <c r="C103" s="90" t="s">
        <v>135</v>
      </c>
      <c r="D103" s="91">
        <v>1</v>
      </c>
      <c r="E103" s="92"/>
      <c r="F103" s="93">
        <f t="shared" si="5"/>
        <v>0</v>
      </c>
    </row>
    <row r="104" spans="1:6" ht="15" x14ac:dyDescent="0.25">
      <c r="A104" s="105"/>
      <c r="B104" s="111" t="s">
        <v>209</v>
      </c>
      <c r="C104" s="90" t="s">
        <v>135</v>
      </c>
      <c r="D104" s="91">
        <v>1</v>
      </c>
      <c r="E104" s="92"/>
      <c r="F104" s="93">
        <f t="shared" si="5"/>
        <v>0</v>
      </c>
    </row>
    <row r="105" spans="1:6" ht="15" x14ac:dyDescent="0.25">
      <c r="A105" s="105"/>
      <c r="B105" s="104" t="s">
        <v>171</v>
      </c>
      <c r="C105" s="90" t="s">
        <v>135</v>
      </c>
      <c r="D105" s="91">
        <v>1</v>
      </c>
      <c r="E105" s="92"/>
      <c r="F105" s="93"/>
    </row>
    <row r="106" spans="1:6" ht="15" x14ac:dyDescent="0.25">
      <c r="A106" s="105"/>
      <c r="B106" s="104" t="s">
        <v>210</v>
      </c>
      <c r="C106" s="90" t="s">
        <v>135</v>
      </c>
      <c r="D106" s="91">
        <v>1</v>
      </c>
      <c r="E106" s="92"/>
      <c r="F106" s="93"/>
    </row>
    <row r="107" spans="1:6" ht="15" x14ac:dyDescent="0.25">
      <c r="A107" s="105"/>
      <c r="B107" s="104" t="s">
        <v>211</v>
      </c>
      <c r="C107" s="90" t="s">
        <v>135</v>
      </c>
      <c r="D107" s="91">
        <v>1</v>
      </c>
      <c r="E107" s="92"/>
      <c r="F107" s="93"/>
    </row>
    <row r="108" spans="1:6" ht="15" x14ac:dyDescent="0.25">
      <c r="A108" s="105"/>
      <c r="B108" s="104"/>
      <c r="C108" s="90"/>
      <c r="D108" s="91"/>
      <c r="E108" s="92"/>
      <c r="F108" s="93">
        <f t="shared" si="5"/>
        <v>0</v>
      </c>
    </row>
    <row r="109" spans="1:6" x14ac:dyDescent="0.2">
      <c r="A109" s="94" t="s">
        <v>161</v>
      </c>
      <c r="B109" s="89" t="s">
        <v>172</v>
      </c>
      <c r="C109" s="90"/>
      <c r="D109" s="91"/>
      <c r="E109" s="92"/>
      <c r="F109" s="93">
        <f>E109*D109</f>
        <v>0</v>
      </c>
    </row>
    <row r="110" spans="1:6" x14ac:dyDescent="0.2">
      <c r="A110" s="94" t="s">
        <v>214</v>
      </c>
      <c r="B110" s="104" t="s">
        <v>174</v>
      </c>
      <c r="C110" s="90" t="s">
        <v>135</v>
      </c>
      <c r="D110" s="91">
        <v>1</v>
      </c>
      <c r="E110" s="92"/>
      <c r="F110" s="93">
        <f>E110*D110</f>
        <v>0</v>
      </c>
    </row>
    <row r="111" spans="1:6" x14ac:dyDescent="0.2">
      <c r="A111" s="94" t="s">
        <v>215</v>
      </c>
      <c r="B111" s="104" t="s">
        <v>175</v>
      </c>
      <c r="C111" s="90" t="s">
        <v>135</v>
      </c>
      <c r="D111" s="91">
        <v>1</v>
      </c>
      <c r="E111" s="92"/>
      <c r="F111" s="93">
        <f t="shared" si="5"/>
        <v>0</v>
      </c>
    </row>
    <row r="112" spans="1:6" x14ac:dyDescent="0.2">
      <c r="A112" s="94" t="s">
        <v>216</v>
      </c>
      <c r="B112" s="104" t="s">
        <v>266</v>
      </c>
      <c r="C112" s="90" t="s">
        <v>135</v>
      </c>
      <c r="D112" s="91">
        <v>1</v>
      </c>
      <c r="E112" s="92"/>
      <c r="F112" s="93">
        <f t="shared" si="5"/>
        <v>0</v>
      </c>
    </row>
    <row r="113" spans="1:6" x14ac:dyDescent="0.2">
      <c r="A113" s="94"/>
      <c r="B113" s="104" t="s">
        <v>267</v>
      </c>
      <c r="C113" s="90" t="s">
        <v>135</v>
      </c>
      <c r="D113" s="91">
        <v>1</v>
      </c>
      <c r="E113" s="92"/>
      <c r="F113" s="93">
        <f t="shared" si="5"/>
        <v>0</v>
      </c>
    </row>
    <row r="114" spans="1:6" x14ac:dyDescent="0.2">
      <c r="A114" s="94"/>
      <c r="B114" s="104"/>
      <c r="C114" s="90"/>
      <c r="D114" s="91"/>
      <c r="E114" s="92"/>
      <c r="F114" s="93"/>
    </row>
    <row r="115" spans="1:6" x14ac:dyDescent="0.2">
      <c r="A115" s="94" t="s">
        <v>217</v>
      </c>
      <c r="B115" s="104" t="s">
        <v>176</v>
      </c>
      <c r="C115" s="90"/>
      <c r="D115" s="91"/>
      <c r="E115" s="92"/>
      <c r="F115" s="93">
        <f t="shared" si="5"/>
        <v>0</v>
      </c>
    </row>
    <row r="116" spans="1:6" x14ac:dyDescent="0.2">
      <c r="A116" s="94"/>
      <c r="B116" s="117" t="s">
        <v>271</v>
      </c>
      <c r="C116" s="90" t="s">
        <v>135</v>
      </c>
      <c r="D116" s="91">
        <v>1</v>
      </c>
      <c r="E116" s="92"/>
      <c r="F116" s="93">
        <f t="shared" si="5"/>
        <v>0</v>
      </c>
    </row>
    <row r="117" spans="1:6" x14ac:dyDescent="0.2">
      <c r="A117" s="94"/>
      <c r="B117" s="117" t="s">
        <v>218</v>
      </c>
      <c r="C117" s="90" t="s">
        <v>135</v>
      </c>
      <c r="D117" s="91">
        <v>1</v>
      </c>
      <c r="E117" s="92"/>
      <c r="F117" s="93">
        <f t="shared" si="5"/>
        <v>0</v>
      </c>
    </row>
    <row r="118" spans="1:6" ht="15" x14ac:dyDescent="0.25">
      <c r="A118" s="105"/>
      <c r="B118" s="104"/>
      <c r="C118" s="90"/>
      <c r="D118" s="91"/>
      <c r="E118" s="92"/>
      <c r="F118" s="93">
        <f t="shared" si="5"/>
        <v>0</v>
      </c>
    </row>
    <row r="119" spans="1:6" x14ac:dyDescent="0.2">
      <c r="A119" s="94" t="s">
        <v>219</v>
      </c>
      <c r="B119" s="89" t="s">
        <v>177</v>
      </c>
      <c r="C119" s="90"/>
      <c r="D119" s="91"/>
      <c r="E119" s="92"/>
      <c r="F119" s="93">
        <f t="shared" si="5"/>
        <v>0</v>
      </c>
    </row>
    <row r="120" spans="1:6" x14ac:dyDescent="0.2">
      <c r="A120" s="94" t="s">
        <v>220</v>
      </c>
      <c r="B120" s="104" t="s">
        <v>229</v>
      </c>
      <c r="C120" s="90" t="s">
        <v>135</v>
      </c>
      <c r="D120" s="91">
        <v>1</v>
      </c>
      <c r="E120" s="92"/>
      <c r="F120" s="93">
        <f t="shared" si="5"/>
        <v>0</v>
      </c>
    </row>
    <row r="121" spans="1:6" x14ac:dyDescent="0.2">
      <c r="A121" s="94" t="s">
        <v>221</v>
      </c>
      <c r="B121" s="104" t="s">
        <v>230</v>
      </c>
      <c r="C121" s="90" t="s">
        <v>135</v>
      </c>
      <c r="D121" s="91">
        <v>1</v>
      </c>
      <c r="E121" s="92"/>
      <c r="F121" s="93">
        <f t="shared" si="5"/>
        <v>0</v>
      </c>
    </row>
    <row r="122" spans="1:6" x14ac:dyDescent="0.2">
      <c r="A122" s="94" t="s">
        <v>222</v>
      </c>
      <c r="B122" s="104" t="s">
        <v>232</v>
      </c>
      <c r="C122" s="90" t="s">
        <v>135</v>
      </c>
      <c r="D122" s="91">
        <v>1</v>
      </c>
      <c r="E122" s="92"/>
      <c r="F122" s="93">
        <f t="shared" si="5"/>
        <v>0</v>
      </c>
    </row>
    <row r="123" spans="1:6" x14ac:dyDescent="0.2">
      <c r="A123" s="94" t="s">
        <v>223</v>
      </c>
      <c r="B123" s="104" t="s">
        <v>231</v>
      </c>
      <c r="C123" s="90" t="s">
        <v>135</v>
      </c>
      <c r="D123" s="91">
        <v>1</v>
      </c>
      <c r="E123" s="92"/>
      <c r="F123" s="93">
        <f t="shared" si="5"/>
        <v>0</v>
      </c>
    </row>
    <row r="124" spans="1:6" x14ac:dyDescent="0.2">
      <c r="A124" s="94" t="s">
        <v>272</v>
      </c>
      <c r="B124" s="104" t="s">
        <v>273</v>
      </c>
      <c r="C124" s="90" t="s">
        <v>135</v>
      </c>
      <c r="D124" s="91">
        <v>1</v>
      </c>
      <c r="E124" s="92"/>
      <c r="F124" s="93"/>
    </row>
    <row r="125" spans="1:6" x14ac:dyDescent="0.2">
      <c r="A125" s="94"/>
      <c r="B125" s="104"/>
      <c r="C125" s="90"/>
      <c r="D125" s="91"/>
      <c r="E125" s="92"/>
      <c r="F125" s="93">
        <f t="shared" si="5"/>
        <v>0</v>
      </c>
    </row>
    <row r="126" spans="1:6" x14ac:dyDescent="0.2">
      <c r="A126" s="94" t="s">
        <v>224</v>
      </c>
      <c r="B126" s="89" t="s">
        <v>179</v>
      </c>
      <c r="C126" s="90"/>
      <c r="D126" s="91"/>
      <c r="E126" s="92"/>
      <c r="F126" s="93">
        <f t="shared" si="5"/>
        <v>0</v>
      </c>
    </row>
    <row r="127" spans="1:6" x14ac:dyDescent="0.2">
      <c r="A127" s="94" t="s">
        <v>226</v>
      </c>
      <c r="B127" s="104" t="s">
        <v>225</v>
      </c>
      <c r="C127" s="90" t="s">
        <v>134</v>
      </c>
      <c r="D127" s="91"/>
      <c r="E127" s="92"/>
      <c r="F127" s="93">
        <f t="shared" si="5"/>
        <v>0</v>
      </c>
    </row>
    <row r="128" spans="1:6" x14ac:dyDescent="0.2">
      <c r="A128" s="94" t="s">
        <v>228</v>
      </c>
      <c r="B128" s="104" t="s">
        <v>227</v>
      </c>
      <c r="C128" s="90" t="s">
        <v>134</v>
      </c>
      <c r="D128" s="91"/>
      <c r="E128" s="92"/>
      <c r="F128" s="93">
        <f t="shared" si="5"/>
        <v>0</v>
      </c>
    </row>
    <row r="129" spans="1:6" x14ac:dyDescent="0.2">
      <c r="A129" s="94"/>
      <c r="B129" s="89"/>
      <c r="C129" s="90"/>
      <c r="D129" s="91"/>
      <c r="E129" s="92"/>
      <c r="F129" s="93">
        <f t="shared" si="5"/>
        <v>0</v>
      </c>
    </row>
    <row r="130" spans="1:6" x14ac:dyDescent="0.2">
      <c r="A130" s="94" t="s">
        <v>173</v>
      </c>
      <c r="B130" s="104" t="s">
        <v>130</v>
      </c>
      <c r="C130" s="90" t="s">
        <v>134</v>
      </c>
      <c r="D130" s="91"/>
      <c r="E130" s="92"/>
      <c r="F130" s="93">
        <f t="shared" si="5"/>
        <v>0</v>
      </c>
    </row>
    <row r="131" spans="1:6" x14ac:dyDescent="0.2">
      <c r="A131" s="94"/>
      <c r="B131" s="104"/>
      <c r="C131" s="90"/>
      <c r="D131" s="91"/>
      <c r="E131" s="92"/>
      <c r="F131" s="93"/>
    </row>
    <row r="132" spans="1:6" x14ac:dyDescent="0.2">
      <c r="A132" s="94" t="s">
        <v>178</v>
      </c>
      <c r="B132" s="89" t="s">
        <v>131</v>
      </c>
      <c r="C132" s="90"/>
      <c r="D132" s="91"/>
      <c r="E132" s="92"/>
      <c r="F132" s="93">
        <f t="shared" si="5"/>
        <v>0</v>
      </c>
    </row>
    <row r="133" spans="1:6" x14ac:dyDescent="0.2">
      <c r="A133" s="94"/>
      <c r="B133" s="104" t="s">
        <v>180</v>
      </c>
      <c r="C133" s="90" t="s">
        <v>135</v>
      </c>
      <c r="D133" s="91">
        <v>1</v>
      </c>
      <c r="E133" s="92"/>
      <c r="F133" s="93">
        <f t="shared" si="5"/>
        <v>0</v>
      </c>
    </row>
    <row r="134" spans="1:6" x14ac:dyDescent="0.2">
      <c r="A134" s="94"/>
      <c r="B134" s="104"/>
      <c r="C134" s="90"/>
      <c r="D134" s="91"/>
      <c r="E134" s="92"/>
      <c r="F134" s="93">
        <f t="shared" si="5"/>
        <v>0</v>
      </c>
    </row>
    <row r="135" spans="1:6" ht="15" x14ac:dyDescent="0.25">
      <c r="A135" s="95"/>
      <c r="B135" s="96" t="str">
        <f>CONCATENATE("Sous-total ",B70)</f>
        <v>Sous-total 	Courants forts</v>
      </c>
      <c r="C135" s="97"/>
      <c r="D135" s="97"/>
      <c r="E135" s="98"/>
      <c r="F135" s="99">
        <f>SUM(F71:F134)</f>
        <v>0</v>
      </c>
    </row>
    <row r="136" spans="1:6" ht="15.75" thickBot="1" x14ac:dyDescent="0.3">
      <c r="A136" s="105"/>
      <c r="B136" s="106"/>
      <c r="C136" s="107"/>
      <c r="D136" s="108"/>
      <c r="E136" s="109"/>
      <c r="F136" s="110"/>
    </row>
    <row r="137" spans="1:6" ht="13.5" thickTop="1" x14ac:dyDescent="0.2">
      <c r="A137" s="84" t="s">
        <v>138</v>
      </c>
      <c r="B137" s="85" t="s">
        <v>132</v>
      </c>
      <c r="C137" s="86"/>
      <c r="D137" s="72"/>
      <c r="E137" s="87"/>
      <c r="F137" s="88"/>
    </row>
    <row r="138" spans="1:6" ht="15" x14ac:dyDescent="0.25">
      <c r="A138" s="105"/>
      <c r="B138" s="89" t="s">
        <v>233</v>
      </c>
      <c r="C138" s="90" t="s">
        <v>40</v>
      </c>
      <c r="D138" s="91">
        <v>1</v>
      </c>
      <c r="E138" s="92"/>
      <c r="F138" s="93">
        <f t="shared" ref="F138:F143" si="6">E138*D138</f>
        <v>0</v>
      </c>
    </row>
    <row r="139" spans="1:6" ht="15" x14ac:dyDescent="0.25">
      <c r="A139" s="105"/>
      <c r="B139" s="89" t="s">
        <v>234</v>
      </c>
      <c r="C139" s="90" t="s">
        <v>40</v>
      </c>
      <c r="D139" s="91">
        <v>1</v>
      </c>
      <c r="E139" s="92"/>
      <c r="F139" s="93">
        <f t="shared" si="6"/>
        <v>0</v>
      </c>
    </row>
    <row r="140" spans="1:6" ht="15" x14ac:dyDescent="0.25">
      <c r="A140" s="105"/>
      <c r="B140" s="89" t="s">
        <v>235</v>
      </c>
      <c r="C140" s="90" t="s">
        <v>40</v>
      </c>
      <c r="D140" s="91">
        <v>1</v>
      </c>
      <c r="E140" s="92"/>
      <c r="F140" s="93">
        <f t="shared" si="6"/>
        <v>0</v>
      </c>
    </row>
    <row r="141" spans="1:6" ht="15" x14ac:dyDescent="0.25">
      <c r="A141" s="105"/>
      <c r="B141" s="89" t="s">
        <v>236</v>
      </c>
      <c r="C141" s="90" t="s">
        <v>40</v>
      </c>
      <c r="D141" s="91">
        <v>1</v>
      </c>
      <c r="E141" s="92"/>
      <c r="F141" s="93">
        <f t="shared" si="6"/>
        <v>0</v>
      </c>
    </row>
    <row r="142" spans="1:6" ht="15" x14ac:dyDescent="0.25">
      <c r="A142" s="105"/>
      <c r="B142" s="89"/>
      <c r="C142" s="90"/>
      <c r="D142" s="91"/>
      <c r="E142" s="92"/>
      <c r="F142" s="93">
        <f t="shared" si="6"/>
        <v>0</v>
      </c>
    </row>
    <row r="143" spans="1:6" ht="15" x14ac:dyDescent="0.25">
      <c r="A143" s="105"/>
      <c r="B143" s="103" t="s">
        <v>181</v>
      </c>
      <c r="C143" s="90" t="s">
        <v>135</v>
      </c>
      <c r="D143" s="91">
        <v>1</v>
      </c>
      <c r="E143" s="92"/>
      <c r="F143" s="93">
        <f t="shared" si="6"/>
        <v>0</v>
      </c>
    </row>
    <row r="144" spans="1:6" ht="15" x14ac:dyDescent="0.25">
      <c r="A144" s="105"/>
      <c r="B144" s="103"/>
      <c r="C144" s="90"/>
      <c r="D144" s="91"/>
      <c r="E144" s="92"/>
      <c r="F144" s="93"/>
    </row>
    <row r="145" spans="1:6" ht="15" x14ac:dyDescent="0.25">
      <c r="A145" s="95"/>
      <c r="B145" s="96" t="str">
        <f>CONCATENATE("Sous-total ",B137)</f>
        <v>Sous-total Attentes électriques diverses</v>
      </c>
      <c r="C145" s="97"/>
      <c r="D145" s="97"/>
      <c r="E145" s="98"/>
      <c r="F145" s="99">
        <f>SUM(F138:F144)</f>
        <v>0</v>
      </c>
    </row>
    <row r="146" spans="1:6" ht="15.75" thickBot="1" x14ac:dyDescent="0.3">
      <c r="A146" s="105"/>
      <c r="B146" s="106"/>
      <c r="C146" s="107"/>
      <c r="D146" s="108"/>
      <c r="E146" s="109"/>
      <c r="F146" s="110"/>
    </row>
    <row r="147" spans="1:6" ht="13.5" thickTop="1" x14ac:dyDescent="0.2">
      <c r="A147" s="84" t="s">
        <v>237</v>
      </c>
      <c r="B147" s="85" t="s">
        <v>238</v>
      </c>
      <c r="C147" s="86"/>
      <c r="D147" s="72"/>
      <c r="E147" s="87"/>
      <c r="F147" s="88"/>
    </row>
    <row r="148" spans="1:6" x14ac:dyDescent="0.2">
      <c r="A148" s="94" t="s">
        <v>239</v>
      </c>
      <c r="B148" s="89" t="s">
        <v>240</v>
      </c>
      <c r="C148" s="90" t="s">
        <v>134</v>
      </c>
      <c r="D148" s="91"/>
      <c r="E148" s="92"/>
      <c r="F148" s="93"/>
    </row>
    <row r="149" spans="1:6" x14ac:dyDescent="0.2">
      <c r="A149" s="94" t="s">
        <v>246</v>
      </c>
      <c r="B149" s="89" t="s">
        <v>241</v>
      </c>
      <c r="C149" s="90" t="s">
        <v>134</v>
      </c>
      <c r="D149" s="91"/>
      <c r="E149" s="92"/>
      <c r="F149" s="93"/>
    </row>
    <row r="150" spans="1:6" x14ac:dyDescent="0.2">
      <c r="A150" s="94" t="s">
        <v>247</v>
      </c>
      <c r="B150" s="89" t="s">
        <v>242</v>
      </c>
      <c r="C150" s="90" t="s">
        <v>134</v>
      </c>
      <c r="D150" s="91"/>
      <c r="E150" s="92"/>
      <c r="F150" s="93"/>
    </row>
    <row r="151" spans="1:6" x14ac:dyDescent="0.2">
      <c r="A151" s="94" t="s">
        <v>248</v>
      </c>
      <c r="B151" s="89" t="s">
        <v>243</v>
      </c>
      <c r="C151" s="90" t="s">
        <v>134</v>
      </c>
      <c r="D151" s="91"/>
      <c r="E151" s="92"/>
      <c r="F151" s="93"/>
    </row>
    <row r="152" spans="1:6" x14ac:dyDescent="0.2">
      <c r="A152" s="94" t="s">
        <v>249</v>
      </c>
      <c r="B152" s="89" t="s">
        <v>244</v>
      </c>
      <c r="C152" s="90" t="s">
        <v>134</v>
      </c>
      <c r="D152" s="91"/>
      <c r="E152" s="92"/>
      <c r="F152" s="93"/>
    </row>
    <row r="153" spans="1:6" x14ac:dyDescent="0.2">
      <c r="A153" s="94" t="s">
        <v>250</v>
      </c>
      <c r="B153" s="89" t="s">
        <v>245</v>
      </c>
      <c r="C153" s="90" t="s">
        <v>134</v>
      </c>
      <c r="D153" s="91"/>
      <c r="E153" s="92"/>
      <c r="F153" s="93"/>
    </row>
    <row r="154" spans="1:6" x14ac:dyDescent="0.2">
      <c r="A154" s="94"/>
      <c r="B154" s="89"/>
      <c r="C154" s="90"/>
      <c r="D154" s="91"/>
      <c r="E154" s="92"/>
      <c r="F154" s="93"/>
    </row>
    <row r="155" spans="1:6" x14ac:dyDescent="0.2">
      <c r="A155" s="94" t="s">
        <v>252</v>
      </c>
      <c r="B155" s="89" t="s">
        <v>251</v>
      </c>
      <c r="C155" s="90"/>
      <c r="D155" s="91"/>
      <c r="E155" s="92"/>
      <c r="F155" s="93"/>
    </row>
    <row r="156" spans="1:6" x14ac:dyDescent="0.2">
      <c r="A156" s="94" t="s">
        <v>253</v>
      </c>
      <c r="B156" s="104" t="s">
        <v>254</v>
      </c>
      <c r="C156" s="90" t="s">
        <v>134</v>
      </c>
      <c r="D156" s="91"/>
      <c r="E156" s="92"/>
      <c r="F156" s="93"/>
    </row>
    <row r="157" spans="1:6" x14ac:dyDescent="0.2">
      <c r="A157" s="94" t="s">
        <v>256</v>
      </c>
      <c r="B157" s="104" t="s">
        <v>255</v>
      </c>
      <c r="C157" s="90" t="s">
        <v>135</v>
      </c>
      <c r="D157" s="91">
        <v>1</v>
      </c>
      <c r="E157" s="92"/>
      <c r="F157" s="93"/>
    </row>
    <row r="158" spans="1:6" x14ac:dyDescent="0.2">
      <c r="A158" s="94" t="s">
        <v>258</v>
      </c>
      <c r="B158" s="104" t="s">
        <v>257</v>
      </c>
      <c r="C158" s="90" t="s">
        <v>135</v>
      </c>
      <c r="D158" s="91">
        <v>1</v>
      </c>
      <c r="E158" s="92"/>
      <c r="F158" s="93"/>
    </row>
    <row r="159" spans="1:6" x14ac:dyDescent="0.2">
      <c r="A159" s="94" t="s">
        <v>262</v>
      </c>
      <c r="B159" s="104" t="s">
        <v>259</v>
      </c>
      <c r="C159" s="90" t="s">
        <v>135</v>
      </c>
      <c r="D159" s="91">
        <v>1</v>
      </c>
      <c r="E159" s="92"/>
      <c r="F159" s="93"/>
    </row>
    <row r="160" spans="1:6" x14ac:dyDescent="0.2">
      <c r="A160" s="94" t="s">
        <v>263</v>
      </c>
      <c r="B160" s="104" t="s">
        <v>260</v>
      </c>
      <c r="C160" s="90" t="s">
        <v>135</v>
      </c>
      <c r="D160" s="91">
        <v>1</v>
      </c>
      <c r="E160" s="92"/>
      <c r="F160" s="93"/>
    </row>
    <row r="161" spans="1:6" x14ac:dyDescent="0.2">
      <c r="A161" s="94" t="s">
        <v>264</v>
      </c>
      <c r="B161" s="104" t="s">
        <v>261</v>
      </c>
      <c r="C161" s="90" t="s">
        <v>135</v>
      </c>
      <c r="D161" s="91">
        <v>1</v>
      </c>
      <c r="E161" s="92"/>
      <c r="F161" s="93"/>
    </row>
    <row r="162" spans="1:6" x14ac:dyDescent="0.2">
      <c r="A162" s="41"/>
      <c r="B162" s="89"/>
      <c r="C162" s="90"/>
      <c r="D162" s="91"/>
      <c r="E162" s="92"/>
      <c r="F162" s="93"/>
    </row>
    <row r="163" spans="1:6" ht="15" x14ac:dyDescent="0.25">
      <c r="A163" s="105"/>
      <c r="B163" s="103"/>
      <c r="C163" s="90"/>
      <c r="D163" s="91"/>
      <c r="E163" s="112"/>
      <c r="F163" s="93">
        <f t="shared" ref="F163" si="7">E163*D163</f>
        <v>0</v>
      </c>
    </row>
    <row r="164" spans="1:6" ht="15" x14ac:dyDescent="0.25">
      <c r="A164" s="95"/>
      <c r="B164" s="96" t="str">
        <f>CONCATENATE("Sous-total ",B147)</f>
        <v xml:space="preserve">Sous-total Courants faibles - Voix données images </v>
      </c>
      <c r="C164" s="97"/>
      <c r="D164" s="97"/>
      <c r="E164" s="98"/>
      <c r="F164" s="99">
        <f>SUM(F148:F163)</f>
        <v>0</v>
      </c>
    </row>
    <row r="165" spans="1:6" ht="15.75" x14ac:dyDescent="0.2">
      <c r="A165" s="27"/>
      <c r="B165" s="100" t="s">
        <v>30</v>
      </c>
      <c r="C165" s="26"/>
      <c r="D165" s="101"/>
      <c r="E165" s="102"/>
      <c r="F165" s="113">
        <f>F164+F145+F135+F56+F68+F62+F49+F40+F21</f>
        <v>0</v>
      </c>
    </row>
    <row r="166" spans="1:6" ht="15.75" x14ac:dyDescent="0.2">
      <c r="A166" s="27"/>
      <c r="B166" s="28">
        <v>0.2</v>
      </c>
      <c r="C166" s="26"/>
      <c r="D166" s="27"/>
      <c r="E166" s="26"/>
      <c r="F166" s="114">
        <f>F165*0.2</f>
        <v>0</v>
      </c>
    </row>
    <row r="167" spans="1:6" ht="15.75" x14ac:dyDescent="0.2">
      <c r="A167" s="27"/>
      <c r="B167" s="100" t="s">
        <v>29</v>
      </c>
      <c r="C167" s="26"/>
      <c r="D167" s="27"/>
      <c r="E167" s="26"/>
      <c r="F167" s="115">
        <f>F165+F166</f>
        <v>0</v>
      </c>
    </row>
  </sheetData>
  <sheetProtection autoFilter="0"/>
  <mergeCells count="2">
    <mergeCell ref="A4:C4"/>
    <mergeCell ref="D4:F4"/>
  </mergeCells>
  <phoneticPr fontId="31" type="noConversion"/>
  <conditionalFormatting sqref="D6:D164">
    <cfRule type="expression" dxfId="15" priority="1" stopIfTrue="1">
      <formula>IF(#REF!&lt;&gt;D6,1,0)</formula>
    </cfRule>
  </conditionalFormatting>
  <conditionalFormatting sqref="E7:E164">
    <cfRule type="expression" dxfId="14" priority="4" stopIfTrue="1">
      <formula>IF(#REF!&lt;&gt;"",IF(E7="",1),0)</formula>
    </cfRule>
  </conditionalFormatting>
  <conditionalFormatting sqref="F7:F164">
    <cfRule type="expression" dxfId="13" priority="2" stopIfTrue="1">
      <formula>IF(AND((F7)/#REF!&gt;1.2,(F7)-#REF!&gt;750),1,0)</formula>
    </cfRule>
    <cfRule type="expression" dxfId="12" priority="3" stopIfTrue="1">
      <formula>IF(AND((F7)/#REF!&lt;0.8,(F7)-#REF!&lt;-750),1,0)</formula>
    </cfRule>
  </conditionalFormatting>
  <printOptions horizontalCentered="1"/>
  <pageMargins left="0.23622047244094491" right="0.23622047244094491" top="0.23622047244094491" bottom="0.35433070866141736" header="0.31496062992125984" footer="0.11811023622047245"/>
  <pageSetup paperSize="9" fitToHeight="0" orientation="landscape" r:id="rId1"/>
  <headerFooter>
    <oddFooter>&amp;L&amp;F&amp;C&amp;A&amp;R&amp;14&amp;K04+000&amp;P&amp;10&amp;K000000/&amp;N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86A69-7694-4387-BACB-CEC8492B0724}">
  <sheetPr codeName="Feuil8">
    <pageSetUpPr fitToPage="1"/>
  </sheetPr>
  <dimension ref="A1:U16"/>
  <sheetViews>
    <sheetView topLeftCell="A2" zoomScale="85" zoomScaleNormal="85" workbookViewId="0">
      <selection activeCell="R21" sqref="R21"/>
    </sheetView>
  </sheetViews>
  <sheetFormatPr baseColWidth="10" defaultColWidth="3.5703125" defaultRowHeight="12.75" x14ac:dyDescent="0.2"/>
  <cols>
    <col min="1" max="1" width="9.5703125" customWidth="1"/>
    <col min="2" max="2" width="20.28515625" bestFit="1" customWidth="1"/>
    <col min="3" max="3" width="5.5703125" customWidth="1"/>
    <col min="4" max="4" width="7.5703125" customWidth="1"/>
    <col min="5" max="6" width="15.5703125" customWidth="1"/>
    <col min="7" max="7" width="7.5703125" customWidth="1"/>
    <col min="8" max="9" width="15.5703125" customWidth="1"/>
    <col min="10" max="10" width="7.5703125" customWidth="1"/>
    <col min="11" max="12" width="15.5703125" customWidth="1"/>
    <col min="13" max="13" width="7.5703125" customWidth="1"/>
    <col min="14" max="15" width="15.5703125" customWidth="1"/>
    <col min="16" max="16" width="7.5703125" customWidth="1"/>
    <col min="17" max="18" width="15.5703125" customWidth="1"/>
    <col min="19" max="19" width="7.5703125" customWidth="1"/>
    <col min="20" max="21" width="15.5703125" customWidth="1"/>
  </cols>
  <sheetData>
    <row r="1" spans="1:21" hidden="1" x14ac:dyDescent="0.2"/>
    <row r="2" spans="1:21" ht="18" x14ac:dyDescent="0.2">
      <c r="A2" s="36"/>
      <c r="E2" s="38" t="e">
        <f>titre_document</f>
        <v>#NAME?</v>
      </c>
      <c r="F2" s="37" t="e">
        <f>date_indice</f>
        <v>#NAME?</v>
      </c>
    </row>
    <row r="3" spans="1:21" ht="36" customHeight="1" x14ac:dyDescent="0.2">
      <c r="A3" s="36"/>
      <c r="E3" s="35" t="e">
        <f>titre_affaire</f>
        <v>#NAME?</v>
      </c>
      <c r="F3" s="34" t="e">
        <f>"Ind : "&amp;indice</f>
        <v>#NAME?</v>
      </c>
    </row>
    <row r="4" spans="1:21" ht="45" customHeight="1" x14ac:dyDescent="0.2">
      <c r="A4" s="162" t="str">
        <f ca="1">RIGHT(CELL("nomfichier",A1),LEN(CELL("nomfichier",A1))-FIND("]",CELL("nomfichier",A1)))</f>
        <v>tableau vide</v>
      </c>
      <c r="B4" s="163"/>
      <c r="C4" s="164"/>
      <c r="D4" s="161" t="s">
        <v>45</v>
      </c>
      <c r="E4" s="159"/>
      <c r="F4" s="160"/>
      <c r="G4" s="161" t="s">
        <v>44</v>
      </c>
      <c r="H4" s="159"/>
      <c r="I4" s="160"/>
      <c r="J4" s="161" t="s">
        <v>43</v>
      </c>
      <c r="K4" s="159"/>
      <c r="L4" s="160"/>
      <c r="M4" s="161" t="s">
        <v>49</v>
      </c>
      <c r="N4" s="159"/>
      <c r="O4" s="160"/>
      <c r="P4" s="161" t="s">
        <v>53</v>
      </c>
      <c r="Q4" s="159"/>
      <c r="R4" s="160"/>
      <c r="S4" s="161" t="s">
        <v>57</v>
      </c>
      <c r="T4" s="159"/>
      <c r="U4" s="160"/>
    </row>
    <row r="5" spans="1:21" ht="32.25" thickBot="1" x14ac:dyDescent="0.25">
      <c r="A5" s="46" t="s">
        <v>42</v>
      </c>
      <c r="B5" s="46" t="s">
        <v>41</v>
      </c>
      <c r="C5" s="46" t="s">
        <v>40</v>
      </c>
      <c r="D5" s="46" t="s">
        <v>39</v>
      </c>
      <c r="E5" s="46" t="s">
        <v>38</v>
      </c>
      <c r="F5" s="47" t="s">
        <v>37</v>
      </c>
      <c r="G5" s="48" t="s">
        <v>36</v>
      </c>
      <c r="H5" s="48" t="s">
        <v>35</v>
      </c>
      <c r="I5" s="48" t="s">
        <v>34</v>
      </c>
      <c r="J5" s="48" t="s">
        <v>33</v>
      </c>
      <c r="K5" s="48" t="s">
        <v>32</v>
      </c>
      <c r="L5" s="48" t="s">
        <v>31</v>
      </c>
      <c r="M5" s="48" t="s">
        <v>46</v>
      </c>
      <c r="N5" s="48" t="s">
        <v>47</v>
      </c>
      <c r="O5" s="48" t="s">
        <v>48</v>
      </c>
      <c r="P5" s="48" t="s">
        <v>50</v>
      </c>
      <c r="Q5" s="48" t="s">
        <v>51</v>
      </c>
      <c r="R5" s="48" t="s">
        <v>52</v>
      </c>
      <c r="S5" s="48" t="s">
        <v>54</v>
      </c>
      <c r="T5" s="48" t="s">
        <v>55</v>
      </c>
      <c r="U5" s="48" t="s">
        <v>56</v>
      </c>
    </row>
    <row r="6" spans="1:21" ht="13.5" thickTop="1" x14ac:dyDescent="0.2">
      <c r="A6" s="41"/>
      <c r="B6" s="44"/>
      <c r="C6" s="42"/>
      <c r="D6" s="42"/>
      <c r="E6" s="43">
        <f>IFERROR(MROUND((IF(Comparatif[[#This Row],[PT ENT 1]]&gt;0,Comparatif[[#This Row],[PT ENT 1]],0)+IF(Comparatif[[#This Row],[PT ENT 2]]&gt;0,Comparatif[[#This Row],[PT ENT 2]],0)+IF(Comparatif[[#This Row],[PT ENT 3]]&gt;0,Comparatif[[#This Row],[PT ENT 3]],0)+IF(Comparatif[[#This Row],[PT ENT 4]]&gt;0,Comparatif[[#This Row],[PT ENT 4]],0)+IF(Comparatif[[#This Row],[PT ENT 5]]&gt;0,Comparatif[[#This Row],[PT ENT 5]],0))/COUNTA(Comparatif[[#This Row],[PU ENT 1]],Comparatif[[#This Row],[PU ENT 2]],Comparatif[[#This Row],[PU ENT 3]],Comparatif[[#This Row],[PU ENT 4]],Comparatif[[#This Row],[PU ENT 5]])/Comparatif[[#This Row],[QTE MOE]],10),0)</f>
        <v>0</v>
      </c>
      <c r="F6" s="43">
        <f t="shared" ref="F6:F12" si="0">D6*E6</f>
        <v>0</v>
      </c>
      <c r="G6" s="54"/>
      <c r="H6" s="45"/>
      <c r="I6" s="43">
        <f t="shared" ref="I6:I12" si="1">H6*G6</f>
        <v>0</v>
      </c>
      <c r="J6" s="53"/>
      <c r="K6" s="43"/>
      <c r="L6" s="43">
        <f t="shared" ref="L6:L12" si="2">K6*J6</f>
        <v>0</v>
      </c>
      <c r="M6" s="53"/>
      <c r="N6" s="43"/>
      <c r="O6" s="43">
        <f t="shared" ref="O6:O12" si="3">N6*M6</f>
        <v>0</v>
      </c>
      <c r="P6" s="53"/>
      <c r="Q6" s="43"/>
      <c r="R6" s="43">
        <f t="shared" ref="R6:R12" si="4">Q6*P6</f>
        <v>0</v>
      </c>
      <c r="S6" s="53"/>
      <c r="T6" s="43"/>
      <c r="U6" s="43">
        <f t="shared" ref="U6:U12" si="5">T6*S6</f>
        <v>0</v>
      </c>
    </row>
    <row r="7" spans="1:21" x14ac:dyDescent="0.2">
      <c r="A7" s="41"/>
      <c r="B7" s="44"/>
      <c r="C7" s="42"/>
      <c r="D7" s="42"/>
      <c r="E7" s="43">
        <f>IFERROR(MROUND((IF(Comparatif[[#This Row],[PT ENT 1]]&gt;0,Comparatif[[#This Row],[PT ENT 1]],0)+IF(Comparatif[[#This Row],[PT ENT 2]]&gt;0,Comparatif[[#This Row],[PT ENT 2]],0)+IF(Comparatif[[#This Row],[PT ENT 3]]&gt;0,Comparatif[[#This Row],[PT ENT 3]],0)+IF(Comparatif[[#This Row],[PT ENT 4]]&gt;0,Comparatif[[#This Row],[PT ENT 4]],0)+IF(Comparatif[[#This Row],[PT ENT 5]]&gt;0,Comparatif[[#This Row],[PT ENT 5]],0))/COUNTA(Comparatif[[#This Row],[PU ENT 1]],Comparatif[[#This Row],[PU ENT 2]],Comparatif[[#This Row],[PU ENT 3]],Comparatif[[#This Row],[PU ENT 4]],Comparatif[[#This Row],[PU ENT 5]])/Comparatif[[#This Row],[QTE MOE]],10),0)</f>
        <v>0</v>
      </c>
      <c r="F7" s="43">
        <f t="shared" si="0"/>
        <v>0</v>
      </c>
      <c r="G7" s="50"/>
      <c r="H7" s="45"/>
      <c r="I7" s="43">
        <f t="shared" si="1"/>
        <v>0</v>
      </c>
      <c r="J7" s="49"/>
      <c r="K7" s="43"/>
      <c r="L7" s="43">
        <f t="shared" si="2"/>
        <v>0</v>
      </c>
      <c r="M7" s="49"/>
      <c r="N7" s="43"/>
      <c r="O7" s="43">
        <f t="shared" si="3"/>
        <v>0</v>
      </c>
      <c r="P7" s="49"/>
      <c r="Q7" s="43"/>
      <c r="R7" s="43">
        <f t="shared" si="4"/>
        <v>0</v>
      </c>
      <c r="S7" s="49"/>
      <c r="T7" s="43"/>
      <c r="U7" s="43">
        <f t="shared" si="5"/>
        <v>0</v>
      </c>
    </row>
    <row r="8" spans="1:21" x14ac:dyDescent="0.2">
      <c r="A8" s="41"/>
      <c r="B8" s="44"/>
      <c r="C8" s="42"/>
      <c r="D8" s="42"/>
      <c r="E8" s="43">
        <f>IFERROR(MROUND((IF(Comparatif[[#This Row],[PT ENT 1]]&gt;0,Comparatif[[#This Row],[PT ENT 1]],0)+IF(Comparatif[[#This Row],[PT ENT 2]]&gt;0,Comparatif[[#This Row],[PT ENT 2]],0)+IF(Comparatif[[#This Row],[PT ENT 3]]&gt;0,Comparatif[[#This Row],[PT ENT 3]],0)+IF(Comparatif[[#This Row],[PT ENT 4]]&gt;0,Comparatif[[#This Row],[PT ENT 4]],0)+IF(Comparatif[[#This Row],[PT ENT 5]]&gt;0,Comparatif[[#This Row],[PT ENT 5]],0))/COUNTA(Comparatif[[#This Row],[PU ENT 1]],Comparatif[[#This Row],[PU ENT 2]],Comparatif[[#This Row],[PU ENT 3]],Comparatif[[#This Row],[PU ENT 4]],Comparatif[[#This Row],[PU ENT 5]])/Comparatif[[#This Row],[QTE MOE]],10),0)</f>
        <v>0</v>
      </c>
      <c r="F8" s="43">
        <f t="shared" si="0"/>
        <v>0</v>
      </c>
      <c r="G8" s="50"/>
      <c r="H8" s="45"/>
      <c r="I8" s="43">
        <f t="shared" si="1"/>
        <v>0</v>
      </c>
      <c r="J8" s="49"/>
      <c r="K8" s="43"/>
      <c r="L8" s="43">
        <f t="shared" si="2"/>
        <v>0</v>
      </c>
      <c r="M8" s="49"/>
      <c r="N8" s="43"/>
      <c r="O8" s="43">
        <f t="shared" si="3"/>
        <v>0</v>
      </c>
      <c r="P8" s="49"/>
      <c r="Q8" s="43"/>
      <c r="R8" s="43">
        <f t="shared" si="4"/>
        <v>0</v>
      </c>
      <c r="S8" s="49"/>
      <c r="T8" s="43"/>
      <c r="U8" s="43">
        <f t="shared" si="5"/>
        <v>0</v>
      </c>
    </row>
    <row r="9" spans="1:21" x14ac:dyDescent="0.2">
      <c r="A9" s="41"/>
      <c r="B9" s="44"/>
      <c r="C9" s="42"/>
      <c r="D9" s="42"/>
      <c r="E9" s="43">
        <f>IFERROR(MROUND((IF(Comparatif[[#This Row],[PT ENT 1]]&gt;0,Comparatif[[#This Row],[PT ENT 1]],0)+IF(Comparatif[[#This Row],[PT ENT 2]]&gt;0,Comparatif[[#This Row],[PT ENT 2]],0)+IF(Comparatif[[#This Row],[PT ENT 3]]&gt;0,Comparatif[[#This Row],[PT ENT 3]],0)+IF(Comparatif[[#This Row],[PT ENT 4]]&gt;0,Comparatif[[#This Row],[PT ENT 4]],0)+IF(Comparatif[[#This Row],[PT ENT 5]]&gt;0,Comparatif[[#This Row],[PT ENT 5]],0))/COUNTA(Comparatif[[#This Row],[PU ENT 1]],Comparatif[[#This Row],[PU ENT 2]],Comparatif[[#This Row],[PU ENT 3]],Comparatif[[#This Row],[PU ENT 4]],Comparatif[[#This Row],[PU ENT 5]])/Comparatif[[#This Row],[QTE MOE]],10),0)</f>
        <v>0</v>
      </c>
      <c r="F9" s="43">
        <f t="shared" si="0"/>
        <v>0</v>
      </c>
      <c r="G9" s="50"/>
      <c r="H9" s="45"/>
      <c r="I9" s="43">
        <f t="shared" si="1"/>
        <v>0</v>
      </c>
      <c r="J9" s="49"/>
      <c r="K9" s="43"/>
      <c r="L9" s="43">
        <f t="shared" si="2"/>
        <v>0</v>
      </c>
      <c r="M9" s="49"/>
      <c r="N9" s="43"/>
      <c r="O9" s="43">
        <f t="shared" si="3"/>
        <v>0</v>
      </c>
      <c r="P9" s="49"/>
      <c r="Q9" s="43"/>
      <c r="R9" s="43">
        <f t="shared" si="4"/>
        <v>0</v>
      </c>
      <c r="S9" s="49"/>
      <c r="T9" s="43"/>
      <c r="U9" s="43">
        <f t="shared" si="5"/>
        <v>0</v>
      </c>
    </row>
    <row r="10" spans="1:21" x14ac:dyDescent="0.2">
      <c r="A10" s="41"/>
      <c r="B10" s="44"/>
      <c r="C10" s="42"/>
      <c r="D10" s="42"/>
      <c r="E10" s="43">
        <f>IFERROR(MROUND((IF(Comparatif[[#This Row],[PT ENT 1]]&gt;0,Comparatif[[#This Row],[PT ENT 1]],0)+IF(Comparatif[[#This Row],[PT ENT 2]]&gt;0,Comparatif[[#This Row],[PT ENT 2]],0)+IF(Comparatif[[#This Row],[PT ENT 3]]&gt;0,Comparatif[[#This Row],[PT ENT 3]],0)+IF(Comparatif[[#This Row],[PT ENT 4]]&gt;0,Comparatif[[#This Row],[PT ENT 4]],0)+IF(Comparatif[[#This Row],[PT ENT 5]]&gt;0,Comparatif[[#This Row],[PT ENT 5]],0))/COUNTA(Comparatif[[#This Row],[PU ENT 1]],Comparatif[[#This Row],[PU ENT 2]],Comparatif[[#This Row],[PU ENT 3]],Comparatif[[#This Row],[PU ENT 4]],Comparatif[[#This Row],[PU ENT 5]])/Comparatif[[#This Row],[QTE MOE]],10),0)</f>
        <v>0</v>
      </c>
      <c r="F10" s="43">
        <f t="shared" si="0"/>
        <v>0</v>
      </c>
      <c r="G10" s="50"/>
      <c r="H10" s="45"/>
      <c r="I10" s="43">
        <f t="shared" si="1"/>
        <v>0</v>
      </c>
      <c r="J10" s="49"/>
      <c r="K10" s="43"/>
      <c r="L10" s="43">
        <f t="shared" si="2"/>
        <v>0</v>
      </c>
      <c r="M10" s="49"/>
      <c r="N10" s="43"/>
      <c r="O10" s="43">
        <f t="shared" si="3"/>
        <v>0</v>
      </c>
      <c r="P10" s="49"/>
      <c r="Q10" s="43"/>
      <c r="R10" s="43">
        <f t="shared" si="4"/>
        <v>0</v>
      </c>
      <c r="S10" s="49"/>
      <c r="T10" s="43"/>
      <c r="U10" s="43">
        <f t="shared" si="5"/>
        <v>0</v>
      </c>
    </row>
    <row r="11" spans="1:21" x14ac:dyDescent="0.2">
      <c r="A11" s="41"/>
      <c r="B11" s="44"/>
      <c r="C11" s="42"/>
      <c r="D11" s="42"/>
      <c r="E11" s="43">
        <v>0</v>
      </c>
      <c r="F11" s="43">
        <f t="shared" si="0"/>
        <v>0</v>
      </c>
      <c r="G11" s="50"/>
      <c r="H11" s="45"/>
      <c r="I11" s="43">
        <f t="shared" si="1"/>
        <v>0</v>
      </c>
      <c r="J11" s="49"/>
      <c r="K11" s="43"/>
      <c r="L11" s="43">
        <f t="shared" si="2"/>
        <v>0</v>
      </c>
      <c r="M11" s="49"/>
      <c r="N11" s="43"/>
      <c r="O11" s="43">
        <f t="shared" si="3"/>
        <v>0</v>
      </c>
      <c r="P11" s="49"/>
      <c r="Q11" s="43"/>
      <c r="R11" s="43">
        <f t="shared" si="4"/>
        <v>0</v>
      </c>
      <c r="S11" s="49"/>
      <c r="T11" s="43"/>
      <c r="U11" s="43">
        <f t="shared" si="5"/>
        <v>0</v>
      </c>
    </row>
    <row r="12" spans="1:21" ht="13.5" thickBot="1" x14ac:dyDescent="0.25">
      <c r="A12" s="41"/>
      <c r="B12" s="44"/>
      <c r="C12" s="42"/>
      <c r="D12" s="42"/>
      <c r="E12" s="43">
        <v>0</v>
      </c>
      <c r="F12" s="43">
        <f t="shared" si="0"/>
        <v>0</v>
      </c>
      <c r="G12" s="52"/>
      <c r="H12" s="45"/>
      <c r="I12" s="43">
        <f t="shared" si="1"/>
        <v>0</v>
      </c>
      <c r="J12" s="51"/>
      <c r="K12" s="43"/>
      <c r="L12" s="43">
        <f t="shared" si="2"/>
        <v>0</v>
      </c>
      <c r="M12" s="51"/>
      <c r="N12" s="43"/>
      <c r="O12" s="43">
        <f t="shared" si="3"/>
        <v>0</v>
      </c>
      <c r="P12" s="51"/>
      <c r="Q12" s="43"/>
      <c r="R12" s="43">
        <f t="shared" si="4"/>
        <v>0</v>
      </c>
      <c r="S12" s="51"/>
      <c r="T12" s="43"/>
      <c r="U12" s="43">
        <f t="shared" si="5"/>
        <v>0</v>
      </c>
    </row>
    <row r="13" spans="1:21" ht="16.5" thickTop="1" x14ac:dyDescent="0.2">
      <c r="A13" s="33"/>
      <c r="B13" s="32" t="s">
        <v>30</v>
      </c>
      <c r="C13" s="31"/>
      <c r="D13" s="30"/>
      <c r="E13" s="30"/>
      <c r="F13" s="29">
        <f>SUMIF(Comparatif[REP],"",Comparatif[PT MOE])</f>
        <v>0</v>
      </c>
      <c r="G13" s="40"/>
      <c r="H13" s="40"/>
      <c r="I13" s="39">
        <f>SUMIF(Comparatif[REP],"",Comparatif[PT ENT 1])</f>
        <v>0</v>
      </c>
      <c r="J13" s="40"/>
      <c r="K13" s="40"/>
      <c r="L13" s="39">
        <f>SUMIF(Comparatif[REP],"",Comparatif[PT ENT 2])</f>
        <v>0</v>
      </c>
      <c r="M13" s="40"/>
      <c r="N13" s="40"/>
      <c r="O13" s="39">
        <f>SUMIF(Comparatif[REP],"",Comparatif[PT ENT 3])</f>
        <v>0</v>
      </c>
      <c r="P13" s="40"/>
      <c r="Q13" s="40"/>
      <c r="R13" s="39">
        <f>SUMIF(Comparatif[REP],"",Comparatif[PT ENT 4])</f>
        <v>0</v>
      </c>
      <c r="S13" s="40"/>
      <c r="T13" s="40"/>
      <c r="U13" s="39">
        <f>SUMIF(Comparatif[REP],"",Comparatif[PT ENT 5])</f>
        <v>0</v>
      </c>
    </row>
    <row r="14" spans="1:21" ht="15.75" x14ac:dyDescent="0.2">
      <c r="A14" s="27"/>
      <c r="B14" s="28">
        <v>0.2</v>
      </c>
      <c r="C14" s="26"/>
      <c r="D14" s="27"/>
      <c r="E14" s="26"/>
      <c r="F14" s="25">
        <f>F13*0.2</f>
        <v>0</v>
      </c>
      <c r="G14" s="27"/>
      <c r="H14" s="26"/>
      <c r="I14" s="25">
        <f>I13*0.2</f>
        <v>0</v>
      </c>
      <c r="J14" s="27"/>
      <c r="K14" s="26"/>
      <c r="L14" s="25">
        <f>L13*0.2</f>
        <v>0</v>
      </c>
      <c r="M14" s="27"/>
      <c r="N14" s="26"/>
      <c r="O14" s="25">
        <f>O13*0.2</f>
        <v>0</v>
      </c>
      <c r="P14" s="27"/>
      <c r="Q14" s="26"/>
      <c r="R14" s="25">
        <f>R13*0.2</f>
        <v>0</v>
      </c>
      <c r="S14" s="27"/>
      <c r="T14" s="26"/>
      <c r="U14" s="25">
        <f>U13*0.2</f>
        <v>0</v>
      </c>
    </row>
    <row r="15" spans="1:21" ht="16.5" thickBot="1" x14ac:dyDescent="0.25">
      <c r="A15" s="23"/>
      <c r="B15" s="24" t="s">
        <v>29</v>
      </c>
      <c r="C15" s="22"/>
      <c r="D15" s="23"/>
      <c r="E15" s="22"/>
      <c r="F15" s="21">
        <f>F13+F14</f>
        <v>0</v>
      </c>
      <c r="G15" s="23"/>
      <c r="H15" s="22"/>
      <c r="I15" s="21">
        <f>I13+I14</f>
        <v>0</v>
      </c>
      <c r="J15" s="23"/>
      <c r="K15" s="22"/>
      <c r="L15" s="21">
        <f>L13+L14</f>
        <v>0</v>
      </c>
      <c r="M15" s="23"/>
      <c r="N15" s="22"/>
      <c r="O15" s="21">
        <f>O13+O14</f>
        <v>0</v>
      </c>
      <c r="P15" s="23"/>
      <c r="Q15" s="22"/>
      <c r="R15" s="21">
        <f>R13+R14</f>
        <v>0</v>
      </c>
      <c r="S15" s="23"/>
      <c r="T15" s="22"/>
      <c r="U15" s="21">
        <f>U13+U14</f>
        <v>0</v>
      </c>
    </row>
    <row r="16" spans="1:21" ht="13.5" thickTop="1" x14ac:dyDescent="0.2">
      <c r="B16" s="20"/>
    </row>
  </sheetData>
  <sheetProtection autoFilter="0"/>
  <mergeCells count="7">
    <mergeCell ref="P4:R4"/>
    <mergeCell ref="S4:U4"/>
    <mergeCell ref="G4:I4"/>
    <mergeCell ref="J4:L4"/>
    <mergeCell ref="A4:C4"/>
    <mergeCell ref="D4:F4"/>
    <mergeCell ref="M4:O4"/>
  </mergeCells>
  <phoneticPr fontId="31" type="noConversion"/>
  <conditionalFormatting sqref="G6:G12">
    <cfRule type="expression" dxfId="11" priority="1" stopIfTrue="1">
      <formula>IF($D6&lt;&gt;G6,1,0)</formula>
    </cfRule>
  </conditionalFormatting>
  <conditionalFormatting sqref="H6:H12">
    <cfRule type="expression" dxfId="10" priority="2" stopIfTrue="1">
      <formula>IF($D6&lt;&gt;"",IF(H6="",1),0)</formula>
    </cfRule>
  </conditionalFormatting>
  <conditionalFormatting sqref="I6:I12">
    <cfRule type="expression" dxfId="9" priority="3" stopIfTrue="1">
      <formula>IF(F6/2&gt;I6,1,0)</formula>
    </cfRule>
    <cfRule type="expression" dxfId="8" priority="4" stopIfTrue="1">
      <formula>IF(F6*2&lt;I6,1,0)</formula>
    </cfRule>
  </conditionalFormatting>
  <conditionalFormatting sqref="L6:L12">
    <cfRule type="expression" dxfId="7" priority="7" stopIfTrue="1">
      <formula>IF(F6/2&gt;L6,1,0)</formula>
    </cfRule>
    <cfRule type="expression" dxfId="6" priority="8" stopIfTrue="1">
      <formula>IF(F6*2&lt;L6,1,0)</formula>
    </cfRule>
  </conditionalFormatting>
  <conditionalFormatting sqref="O6:O12">
    <cfRule type="expression" dxfId="5" priority="11" stopIfTrue="1">
      <formula>IF(F6/2&gt;O6,1,0)</formula>
    </cfRule>
    <cfRule type="expression" dxfId="4" priority="12" stopIfTrue="1">
      <formula>IF(F6*2&lt;O6,1,0)</formula>
    </cfRule>
  </conditionalFormatting>
  <conditionalFormatting sqref="R6:R12">
    <cfRule type="expression" dxfId="3" priority="15" stopIfTrue="1">
      <formula>IF(F6/2&gt;R6,1,0)</formula>
    </cfRule>
    <cfRule type="expression" dxfId="2" priority="16" stopIfTrue="1">
      <formula>IF(F6*2&lt;R6,1,0)</formula>
    </cfRule>
  </conditionalFormatting>
  <conditionalFormatting sqref="U6:U12">
    <cfRule type="expression" dxfId="1" priority="19" stopIfTrue="1">
      <formula>IF(F6/2&gt;U6,1,0)</formula>
    </cfRule>
    <cfRule type="expression" dxfId="0" priority="20" stopIfTrue="1">
      <formula>IF(F6*2&lt;U6,1,0)</formula>
    </cfRule>
  </conditionalFormatting>
  <printOptions horizontalCentered="1"/>
  <pageMargins left="0.23622047244094491" right="0.23622047244094491" top="0.23622047244094491" bottom="0.35433070866141736" header="0.31496062992125984" footer="0.11811023622047245"/>
  <pageSetup paperSize="9" scale="59" fitToHeight="0" orientation="landscape" r:id="rId1"/>
  <headerFooter>
    <oddFooter>&amp;L&amp;F&amp;C&amp;A&amp;R&amp;14&amp;K04+000&amp;P&amp;10&amp;K000000/&amp;N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a o J 0 V 3 h L T H K l A A A A 9 g A A A B I A H A B D b 2 5 m a W c v U G F j a 2 F n Z S 5 4 b W w g o h g A K K A U A A A A A A A A A A A A A A A A A A A A A A A A A A A A h Y 8 x D o I w G I W v Q r r T l u p g y E 8 Z T J w k M Z o Y 1 6 Z U a I R i 2 m K 5 m 4 N H 8 g p i F H V z f N / 7 h v f u 1 x v k Q 9 t E F 2 W d 7 k y G E k x R p I z s S m 2 q D P X + G C 9 Q z m E j 5 E l U K h p l 4 9 L B l R m q v T + n h I Q Q c J j h z l a E U Z q Q Q 7 H e y V q 1 A n 1 k / V + O t X F e G K k Q h / 1 r D G c 4 Y Q y z O c M U y A S h 0 O Y r s H H v s / 2 B s O w b 3 1 v F j z Z e b Y F M E c j 7 A 3 8 A U E s D B B Q A A g A I A G q C d F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q g n R X K I p H u A 4 A A A A R A A A A E w A c A E Z v c m 1 1 b G F z L 1 N l Y 3 R p b 2 4 x L m 0 g o h g A K K A U A A A A A A A A A A A A A A A A A A A A A A A A A A A A K 0 5 N L s n M z 1 M I h t C G 1 g B Q S w E C L Q A U A A I A C A B q g n R X e E t M c q U A A A D 2 A A A A E g A A A A A A A A A A A A A A A A A A A A A A Q 2 9 u Z m l n L 1 B h Y 2 t h Z 2 U u e G 1 s U E s B A i 0 A F A A C A A g A a o J 0 V w / K 6 a u k A A A A 6 Q A A A B M A A A A A A A A A A A A A A A A A 8 Q A A A F t D b 2 5 0 Z W 5 0 X 1 R 5 c G V z X S 5 4 b W x Q S w E C L Q A U A A I A C A B q g n R X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y C X Y w c B D R U 2 g Q b l Z m D t F l A A A A A A C A A A A A A A Q Z g A A A A E A A C A A A A A X e K t 9 k S O i s J F M C U 1 P 0 g V A Y v P E E g e Z 6 v k k 7 g g I x y f v Y Q A A A A A O g A A A A A I A A C A A A A A C F / L / N A Z p i c u 0 t / / R 0 7 Z W p M H N o l + r F y m I 0 N L P x C h Y V F A A A A D w 7 X 1 2 m D u F k 6 y R E u p c 2 j a y P B c E q v 5 y + g T v h M K r 3 n 7 A W m Z U R g y d a t C R M W u r d Z s / x I i V i 6 i 6 1 Z a q S q w / P c b W S R v s G 4 O Y 1 Y 3 j D x M I c T Z d V 5 j R 5 0 A A A A A B E L L E E 1 + h E 0 k j j g V w j Z b A K E j J 4 r n n c b n F o I j a R p T g L N 4 y 1 7 b F I a R D f 3 b D u T J z w 1 N w u h b H w n 4 9 k y w e 6 S p i I 8 + p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ef2234a-41c5-4cd2-848d-b1c046bf716c">
      <Terms xmlns="http://schemas.microsoft.com/office/infopath/2007/PartnerControls"/>
    </lcf76f155ced4ddcb4097134ff3c332f>
    <MigrationWizIdPermissions xmlns="7ef2234a-41c5-4cd2-848d-b1c046bf716c" xsi:nil="true"/>
    <TaxCatchAll xmlns="7404976d-869f-4c68-aa52-129ff161ee22" xsi:nil="true"/>
    <MigrationWizId xmlns="7ef2234a-41c5-4cd2-848d-b1c046bf716c" xsi:nil="true"/>
    <MigrationWizIdVersion xmlns="7ef2234a-41c5-4cd2-848d-b1c046bf716c" xsi:nil="true"/>
    <_dlc_DocId xmlns="7404976d-869f-4c68-aa52-129ff161ee22">ZV4H3C5EH55Z-1276779976-161547</_dlc_DocId>
    <_dlc_DocIdUrl xmlns="7404976d-869f-4c68-aa52-129ff161ee22">
      <Url>https://exeko25.sharepoint.com/sites/EXEKO/_layouts/15/DocIdRedir.aspx?ID=ZV4H3C5EH55Z-1276779976-161547</Url>
      <Description>ZV4H3C5EH55Z-1276779976-161547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AA51E4748F59E46AD4DC6CC7CA5EF42" ma:contentTypeVersion="17" ma:contentTypeDescription="Crée un document." ma:contentTypeScope="" ma:versionID="52ba109a3c02903b702de005233a81cf">
  <xsd:schema xmlns:xsd="http://www.w3.org/2001/XMLSchema" xmlns:xs="http://www.w3.org/2001/XMLSchema" xmlns:p="http://schemas.microsoft.com/office/2006/metadata/properties" xmlns:ns2="7404976d-869f-4c68-aa52-129ff161ee22" xmlns:ns3="7ef2234a-41c5-4cd2-848d-b1c046bf716c" targetNamespace="http://schemas.microsoft.com/office/2006/metadata/properties" ma:root="true" ma:fieldsID="19a08035035185b839186ea44df2a3a2" ns2:_="" ns3:_="">
    <xsd:import namespace="7404976d-869f-4c68-aa52-129ff161ee22"/>
    <xsd:import namespace="7ef2234a-41c5-4cd2-848d-b1c046bf716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igrationWizId" minOccurs="0"/>
                <xsd:element ref="ns3:MigrationWizIdPermissions" minOccurs="0"/>
                <xsd:element ref="ns3:MigrationWizIdVersion" minOccurs="0"/>
                <xsd:element ref="ns2:MigrationSource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04976d-869f-4c68-aa52-129ff161ee2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MigrationSourceID" ma:index="14" nillable="true" ma:displayName="MigrationSourceID" ma:internalName="MigrationSourceID" ma:readOnly="true">
      <xsd:simpleType>
        <xsd:restriction base="dms:Text"/>
      </xsd:simpleType>
    </xsd:element>
    <xsd:element name="TaxCatchAll" ma:index="24" nillable="true" ma:displayName="Taxonomy Catch All Column" ma:hidden="true" ma:list="{37c024ed-e437-46c7-8969-e666324d742e}" ma:internalName="TaxCatchAll" ma:showField="CatchAllData" ma:web="7404976d-869f-4c68-aa52-129ff161ee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2234a-41c5-4cd2-848d-b1c046bf716c" elementFormDefault="qualified">
    <xsd:import namespace="http://schemas.microsoft.com/office/2006/documentManagement/types"/>
    <xsd:import namespace="http://schemas.microsoft.com/office/infopath/2007/PartnerControls"/>
    <xsd:element name="MigrationWizId" ma:index="11" nillable="true" ma:displayName="MigrationWizId" ma:internalName="MigrationWizId">
      <xsd:simpleType>
        <xsd:restriction base="dms:Text"/>
      </xsd:simpleType>
    </xsd:element>
    <xsd:element name="MigrationWizIdPermissions" ma:index="12" nillable="true" ma:displayName="MigrationWizIdPermissions" ma:internalName="MigrationWizIdPermissions">
      <xsd:simpleType>
        <xsd:restriction base="dms:Text"/>
      </xsd:simpleType>
    </xsd:element>
    <xsd:element name="MigrationWizIdVersion" ma:index="13" nillable="true" ma:displayName="MigrationWizIdVersion" ma:internalName="MigrationWizIdVersion">
      <xsd:simpleType>
        <xsd:restriction base="dms:Text"/>
      </xsd:simpleType>
    </xsd:element>
    <xsd:element name="MediaServiceMetadata" ma:index="1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6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0d869b07-b598-47ec-8f19-73b3c7fdad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6E2885-79F0-458F-BDA9-F03FEAC10AAA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1299BBB-DC50-4129-A35F-68C5C36EF061}">
  <ds:schemaRefs>
    <ds:schemaRef ds:uri="http://schemas.microsoft.com/office/2006/metadata/properties"/>
    <ds:schemaRef ds:uri="http://schemas.microsoft.com/office/infopath/2007/PartnerControls"/>
    <ds:schemaRef ds:uri="7ef2234a-41c5-4cd2-848d-b1c046bf716c"/>
    <ds:schemaRef ds:uri="7404976d-869f-4c68-aa52-129ff161ee22"/>
  </ds:schemaRefs>
</ds:datastoreItem>
</file>

<file path=customXml/itemProps3.xml><?xml version="1.0" encoding="utf-8"?>
<ds:datastoreItem xmlns:ds="http://schemas.openxmlformats.org/officeDocument/2006/customXml" ds:itemID="{3A2CCA1B-FBB7-4CD0-AC40-6C3BD2450D4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AB1CE73-68E7-444B-908D-B0241F6DD46A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B7F706DF-7A7E-436C-9823-C2BC11E0DB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404976d-869f-4c68-aa52-129ff161ee22"/>
    <ds:schemaRef ds:uri="7ef2234a-41c5-4cd2-848d-b1c046bf716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14</vt:i4>
      </vt:variant>
    </vt:vector>
  </HeadingPairs>
  <TitlesOfParts>
    <vt:vector size="17" baseType="lpstr">
      <vt:lpstr>PDG</vt:lpstr>
      <vt:lpstr>CFO</vt:lpstr>
      <vt:lpstr>tableau vide</vt:lpstr>
      <vt:lpstr>CFO!_Toc200100480</vt:lpstr>
      <vt:lpstr>CFO!_Toc200100486</vt:lpstr>
      <vt:lpstr>CFO!_Toc200100509</vt:lpstr>
      <vt:lpstr>CFO!_Toc200100513</vt:lpstr>
      <vt:lpstr>CFO!_Toc200100528</vt:lpstr>
      <vt:lpstr>CFO!_Toc200100537</vt:lpstr>
      <vt:lpstr>CFO!_Toc200100538</vt:lpstr>
      <vt:lpstr>CFO!_Toc200100541</vt:lpstr>
      <vt:lpstr>CFO!_Toc200100546</vt:lpstr>
      <vt:lpstr>'tableau vide'!Entete</vt:lpstr>
      <vt:lpstr>'tableau vide'!Impression_des_titres</vt:lpstr>
      <vt:lpstr>'tableau vide'!TTC</vt:lpstr>
      <vt:lpstr>CFO!Zone_d_impression</vt:lpstr>
      <vt:lpstr>'tableau vide'!Zone_d_impression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</dc:title>
  <dc:creator>Adrien</dc:creator>
  <cp:lastModifiedBy>Laetitia BLAISE</cp:lastModifiedBy>
  <cp:lastPrinted>2024-05-06T13:20:35Z</cp:lastPrinted>
  <dcterms:created xsi:type="dcterms:W3CDTF">2013-03-01T14:00:48Z</dcterms:created>
  <dcterms:modified xsi:type="dcterms:W3CDTF">2025-07-25T17:16:16Z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0x0101005AA51E4748F59E46AD4DC6CC7CA5EF42</vt:lpwstr>
  </property>
  <property fmtid="{D5CDD505-2E9C-101B-9397-08002B2CF9AE}" pid="3" name="_dlc_DocIdItemGuid">
    <vt:lpwstr>7a80f5c2-d4f3-4ab5-aa76-150dd7fe05f2</vt:lpwstr>
  </property>
  <property fmtid="{D5CDD505-2E9C-101B-9397-08002B2CF9AE}" pid="4" name="MediaServiceImageTags">
    <vt:lpwstr/>
  </property>
</Properties>
</file>

<file path=userCustomization/customUI.xml><?xml version="1.0" encoding="utf-8"?>
<mso:customUI xmlns:doc="http://schemas.microsoft.com/office/2006/01/customui/currentDocument" xmlns:mso="http://schemas.microsoft.com/office/2006/01/customui">
  <mso:ribbon>
    <mso:qat>
      <mso:documentControls>
        <mso:button idQ="doc:envoi_1" visible="true" label="envoi" onAction="envoi" imageMso="ListMacros"/>
      </mso:documentControls>
    </mso:qat>
  </mso:ribbon>
</mso:customUI>
</file>